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lumbus\Personeel$\mvandensteen\Documents\CLW\Administratie\Rapport ontwikkeling\Rapporten BGV\ILT-rapport per module definitief\"/>
    </mc:Choice>
  </mc:AlternateContent>
  <bookViews>
    <workbookView xWindow="-15" yWindow="-15" windowWidth="15600" windowHeight="10095" tabRatio="913"/>
  </bookViews>
  <sheets>
    <sheet name="ILT verzorgende" sheetId="17" r:id="rId1"/>
    <sheet name=" Rapport verzorgende" sheetId="18" r:id="rId2"/>
    <sheet name="overzicht vanuit gewone tabel" sheetId="20" state="hidden" r:id="rId3"/>
    <sheet name="gegevensvalidatie" sheetId="19" state="hidden" r:id="rId4"/>
  </sheets>
  <externalReferences>
    <externalReference r:id="rId5"/>
  </externalReferences>
  <definedNames>
    <definedName name="cluster1_1">'ILT verzorgende'!$F$21:$F$26</definedName>
    <definedName name="cluster1_2">'ILT verzorgende'!$F$28:$F$30</definedName>
    <definedName name="cluster1_3">'ILT verzorgende'!$F$32:$F$34</definedName>
    <definedName name="cluster1_4">'ILT verzorgende'!$F$36:$F$40</definedName>
    <definedName name="cluster1_5">'ILT verzorgende'!$F$42:$F$43</definedName>
    <definedName name="cluster11_1">'ILT verzorgende'!$F$133:$F$135</definedName>
    <definedName name="cluster11_2">'ILT verzorgende'!$F$137:$F$138</definedName>
    <definedName name="cluster11_3">'ILT verzorgende'!$F$140:$F$142</definedName>
    <definedName name="cluster4_1">'ILT verzorgende'!$F$61:$F$63</definedName>
    <definedName name="cluster4_2">'ILT verzorgende'!$F$65:$F$73</definedName>
    <definedName name="cluster4_3">'ILT verzorgende'!$F$75</definedName>
    <definedName name="cluster8_1">'ILT verzorgende'!$F$97:$F$99</definedName>
    <definedName name="cluster8_2">'ILT verzorgende'!$F$101:$F$104</definedName>
    <definedName name="cluster8_3">'ILT verzorgende'!$F$106:$F$108</definedName>
    <definedName name="cluster8_4">'ILT verzorgende'!$F$110:$F$111</definedName>
    <definedName name="cluster8_5">'ILT verzorgende'!$F$113:$F$120</definedName>
    <definedName name="DatumDCbehaaldBGV">'ILT verzorgende'!$C$15</definedName>
    <definedName name="instapdatumBGV">'ILT verzorgende'!$C$14</definedName>
    <definedName name="invullingBGV">gegevensvalidatie!$B$20:$B$27</definedName>
    <definedName name="keuzeperiode">' Rapport verzorgende'!$H$7</definedName>
    <definedName name="keuzeperiodeBGV">' Rapport verzorgende'!$H$7</definedName>
    <definedName name="keuzeschooljaar">' Rapport verzorgende'!$H$3</definedName>
    <definedName name="keuzeschooljaarBGV">' Rapport verzorgende'!$H$3</definedName>
    <definedName name="lijst_codes">#REF!</definedName>
    <definedName name="naamleerkracht">'[1] ILT PAV 2e gr.'!$C$12</definedName>
    <definedName name="naamleerkrachtBGV">'ILT verzorgende'!$C$16</definedName>
    <definedName name="naamleerling">'[1] ILT PAV 2e gr.'!$C$11</definedName>
    <definedName name="naamleerlingBGV">'ILT verzorgende'!$C$13</definedName>
    <definedName name="rapportperiode">[1]gegevensvalidatie!$C$3:$C$5</definedName>
    <definedName name="rapportperiodeBGV">gegevensvalidatie!$C$3:$C$5</definedName>
    <definedName name="schooljaar">[1]gegevensvalidatie!$G$3:$G$17</definedName>
    <definedName name="schooljaarBGV">gegevensvalidatie!$G$3:$G$17</definedName>
    <definedName name="schooljaarvoluitBGV">gegevensvalidatie!$K$3:$K$17</definedName>
    <definedName name="somcompetenties_cluster1">'overzicht vanuit gewone tabel'!$B$24</definedName>
    <definedName name="somcompetenties_cluster11">'overzicht vanuit gewone tabel'!$B$44</definedName>
    <definedName name="somcompetenties_cluster4">'overzicht vanuit gewone tabel'!$B$30</definedName>
    <definedName name="somcompetenties_cluster8">'overzicht vanuit gewone tabel'!$B$38</definedName>
  </definedNames>
  <calcPr calcId="152511"/>
</workbook>
</file>

<file path=xl/calcChain.xml><?xml version="1.0" encoding="utf-8"?>
<calcChain xmlns="http://schemas.openxmlformats.org/spreadsheetml/2006/main">
  <c r="H96" i="18" l="1"/>
  <c r="H97" i="18"/>
  <c r="H98" i="18"/>
  <c r="H99" i="18"/>
  <c r="H100" i="18"/>
  <c r="H101" i="18"/>
  <c r="H102" i="18"/>
  <c r="B42" i="20" l="1"/>
  <c r="B41" i="20"/>
  <c r="B40" i="20"/>
  <c r="B36" i="20"/>
  <c r="B35" i="20"/>
  <c r="B34" i="20"/>
  <c r="B33" i="20"/>
  <c r="B32" i="20"/>
  <c r="B28" i="20"/>
  <c r="B27" i="20"/>
  <c r="B26" i="20"/>
  <c r="B38" i="20" l="1"/>
  <c r="D11" i="20" s="1"/>
  <c r="B30" i="20"/>
  <c r="D7" i="20" s="1"/>
  <c r="B44" i="20"/>
  <c r="D14" i="20" s="1"/>
  <c r="B22" i="20"/>
  <c r="B21" i="20"/>
  <c r="B20" i="20"/>
  <c r="B19" i="20"/>
  <c r="B18" i="20"/>
  <c r="B24" i="20" l="1"/>
  <c r="D4" i="20" s="1"/>
  <c r="F20" i="17"/>
  <c r="D5" i="20" l="1"/>
  <c r="D6" i="20"/>
  <c r="D8" i="20"/>
  <c r="D9" i="20"/>
  <c r="D10" i="20"/>
  <c r="D12" i="20"/>
  <c r="D13" i="20"/>
  <c r="B14" i="20"/>
  <c r="C14" i="20" s="1"/>
  <c r="B7" i="20"/>
  <c r="B11" i="20"/>
  <c r="C11" i="20" l="1"/>
  <c r="C7" i="20"/>
  <c r="H78" i="18"/>
  <c r="H71" i="18"/>
  <c r="F139" i="17" l="1"/>
  <c r="F136" i="17"/>
  <c r="F132" i="17" l="1"/>
  <c r="F112" i="17"/>
  <c r="F109" i="17"/>
  <c r="F105" i="17"/>
  <c r="F100" i="17" l="1"/>
  <c r="F96" i="17"/>
  <c r="F74" i="17"/>
  <c r="F64" i="17"/>
  <c r="F60" i="17"/>
  <c r="F41" i="17"/>
  <c r="F35" i="17"/>
  <c r="F31" i="17"/>
  <c r="F27" i="17"/>
  <c r="B4" i="20" l="1"/>
  <c r="C4" i="20" s="1"/>
  <c r="A195" i="18" l="1"/>
  <c r="H184" i="18" l="1"/>
  <c r="H185" i="18"/>
  <c r="H187" i="18"/>
  <c r="H188" i="18"/>
  <c r="H190" i="18"/>
  <c r="H191" i="18"/>
  <c r="H192" i="18"/>
  <c r="H183" i="18"/>
  <c r="H177" i="18"/>
  <c r="H178" i="18"/>
  <c r="H179" i="18"/>
  <c r="H180" i="18"/>
  <c r="H176" i="18"/>
  <c r="H173" i="18"/>
  <c r="H174" i="18"/>
  <c r="H172" i="18"/>
  <c r="H148" i="18"/>
  <c r="H149" i="18"/>
  <c r="H151" i="18"/>
  <c r="H152" i="18"/>
  <c r="H153" i="18"/>
  <c r="H154" i="18"/>
  <c r="H156" i="18"/>
  <c r="H157" i="18"/>
  <c r="H158" i="18"/>
  <c r="H160" i="18"/>
  <c r="H161" i="18"/>
  <c r="H163" i="18"/>
  <c r="H164" i="18"/>
  <c r="H165" i="18"/>
  <c r="H166" i="18"/>
  <c r="H167" i="18"/>
  <c r="H168" i="18"/>
  <c r="H169" i="18"/>
  <c r="H170" i="18"/>
  <c r="H147" i="18"/>
  <c r="H143" i="18"/>
  <c r="H144" i="18"/>
  <c r="H142" i="18"/>
  <c r="H135" i="18"/>
  <c r="H136" i="18"/>
  <c r="H137" i="18"/>
  <c r="H138" i="18"/>
  <c r="H139" i="18"/>
  <c r="H140" i="18"/>
  <c r="H134" i="18"/>
  <c r="H128" i="18"/>
  <c r="H129" i="18"/>
  <c r="H130" i="18"/>
  <c r="H131" i="18"/>
  <c r="H132" i="18"/>
  <c r="H127" i="18"/>
  <c r="H123" i="18"/>
  <c r="H125" i="18"/>
  <c r="H112" i="18"/>
  <c r="H113" i="18"/>
  <c r="H115" i="18"/>
  <c r="H116" i="18"/>
  <c r="H117" i="18"/>
  <c r="H118" i="18"/>
  <c r="H119" i="18"/>
  <c r="H120" i="18"/>
  <c r="H121" i="18"/>
  <c r="H122" i="18"/>
  <c r="H111" i="18"/>
  <c r="H105" i="18"/>
  <c r="H106" i="18"/>
  <c r="H107" i="18"/>
  <c r="H108" i="18"/>
  <c r="H104" i="18"/>
  <c r="H95" i="18"/>
  <c r="H83" i="18"/>
  <c r="H84" i="18"/>
  <c r="H86" i="18"/>
  <c r="H87" i="18"/>
  <c r="H88" i="18"/>
  <c r="H89" i="18"/>
  <c r="H90" i="18"/>
  <c r="H92" i="18"/>
  <c r="H93" i="18"/>
  <c r="H72" i="18"/>
  <c r="H73" i="18"/>
  <c r="H74" i="18"/>
  <c r="H75" i="18"/>
  <c r="H76" i="18"/>
  <c r="H79" i="18"/>
  <c r="H80" i="18"/>
  <c r="H82" i="18"/>
  <c r="B13" i="20" l="1"/>
  <c r="C13" i="20" s="1"/>
  <c r="B12" i="20"/>
  <c r="C12" i="20" s="1"/>
  <c r="B10" i="20"/>
  <c r="C10" i="20" s="1"/>
  <c r="B9" i="20"/>
  <c r="C9" i="20" s="1"/>
  <c r="B8" i="20"/>
  <c r="C8" i="20" s="1"/>
  <c r="B6" i="20"/>
  <c r="C6" i="20" s="1"/>
  <c r="B5" i="20"/>
  <c r="C5" i="20" s="1"/>
  <c r="C66" i="18" l="1"/>
  <c r="C64" i="18"/>
  <c r="C62" i="18"/>
  <c r="H195" i="18" l="1"/>
  <c r="C5" i="18"/>
  <c r="C7" i="18" l="1"/>
  <c r="C3" i="18"/>
  <c r="H66" i="18"/>
  <c r="H62" i="18"/>
</calcChain>
</file>

<file path=xl/sharedStrings.xml><?xml version="1.0" encoding="utf-8"?>
<sst xmlns="http://schemas.openxmlformats.org/spreadsheetml/2006/main" count="703" uniqueCount="315">
  <si>
    <t>2015-2016</t>
  </si>
  <si>
    <t>nr.</t>
  </si>
  <si>
    <t>W 1</t>
  </si>
  <si>
    <t>W 2</t>
  </si>
  <si>
    <t>W 3</t>
  </si>
  <si>
    <t>Evaluatiedatum</t>
  </si>
  <si>
    <t>Naam van de leerling:</t>
  </si>
  <si>
    <t>Naam van de leerkracht:</t>
  </si>
  <si>
    <t>Instapdatum:</t>
  </si>
  <si>
    <t>Omschrijving opdracht</t>
  </si>
  <si>
    <r>
      <t xml:space="preserve">Codes     </t>
    </r>
    <r>
      <rPr>
        <b/>
        <i/>
        <sz val="8"/>
        <rFont val="Arial"/>
        <family val="2"/>
      </rPr>
      <t>(P - W - P/W - E)</t>
    </r>
  </si>
  <si>
    <t>Schooljaar:</t>
  </si>
  <si>
    <t>Rapportperiode:</t>
  </si>
  <si>
    <t>Pasen</t>
  </si>
  <si>
    <t>Commentaar/remediëring:</t>
  </si>
  <si>
    <t>Dit blad blijft verborgen!</t>
  </si>
  <si>
    <t>Kerst</t>
  </si>
  <si>
    <t>Juni</t>
  </si>
  <si>
    <t>Alternering</t>
  </si>
  <si>
    <t>Voortraject</t>
  </si>
  <si>
    <t>Brugproject</t>
  </si>
  <si>
    <t>POT</t>
  </si>
  <si>
    <t>Solliciteren</t>
  </si>
  <si>
    <t>rapportperiodeBGV</t>
  </si>
  <si>
    <t>schooljaarBGV</t>
  </si>
  <si>
    <t>InvullingBGV</t>
  </si>
  <si>
    <t>2015 - 16</t>
  </si>
  <si>
    <t>2016 - 17</t>
  </si>
  <si>
    <t>2017 - 18</t>
  </si>
  <si>
    <t>2018 - 19</t>
  </si>
  <si>
    <t>2019 - 20</t>
  </si>
  <si>
    <t>2020 - 21</t>
  </si>
  <si>
    <t>2021 - 22</t>
  </si>
  <si>
    <t>2022 - 23</t>
  </si>
  <si>
    <t>2023 - 24</t>
  </si>
  <si>
    <t>2024 - 25</t>
  </si>
  <si>
    <t>2025 - 26</t>
  </si>
  <si>
    <t>2026 - 27</t>
  </si>
  <si>
    <t>2027 - 28</t>
  </si>
  <si>
    <t>2028 - 29</t>
  </si>
  <si>
    <t>2029 - 30</t>
  </si>
  <si>
    <t>2016-2017</t>
  </si>
  <si>
    <t>2017-2018</t>
  </si>
  <si>
    <t>2018-2019</t>
  </si>
  <si>
    <t>2019-2020</t>
  </si>
  <si>
    <t>2020-2021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</si>
  <si>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</si>
  <si>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</si>
  <si>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</si>
  <si>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</si>
  <si>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</si>
  <si>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</si>
  <si>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</si>
  <si>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</si>
  <si>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</si>
  <si>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schooljaarvoluitBGV</t>
  </si>
  <si>
    <t>overzicht vanuit gewone tabel</t>
  </si>
  <si>
    <t>Overzicht</t>
  </si>
  <si>
    <t>aantal te behalen doelen per cluster</t>
  </si>
  <si>
    <t>Algemene opmerkingen:</t>
  </si>
  <si>
    <t>Geen invulling</t>
  </si>
  <si>
    <t>NOB</t>
  </si>
  <si>
    <t>Selecteer de juiste invulling</t>
  </si>
  <si>
    <r>
      <rPr>
        <b/>
        <i/>
        <sz val="8"/>
        <rFont val="Arial"/>
        <family val="2"/>
      </rPr>
      <t>Codes:</t>
    </r>
    <r>
      <rPr>
        <sz val="8"/>
        <rFont val="Arial"/>
        <family val="2"/>
      </rPr>
      <t xml:space="preserve">
A= afwezig
P= praktijkopdracht
W= werkplekleren
R= remediëring
E= externe(VDAB, vorige school, …)
</t>
    </r>
    <r>
      <rPr>
        <b/>
        <i/>
        <sz val="8"/>
        <rFont val="Arial"/>
        <family val="2"/>
      </rPr>
      <t>Evaluatiecriteria:</t>
    </r>
    <r>
      <rPr>
        <sz val="8"/>
        <rFont val="Arial"/>
        <family val="2"/>
      </rPr>
      <t xml:space="preserve">
O= onvoldoende
V= voldoende
I = ingeoefend
     = niet evalueren
in deze opdracht</t>
    </r>
  </si>
  <si>
    <t xml:space="preserve"> </t>
  </si>
  <si>
    <t>LINEAIRE OPLEIDING</t>
  </si>
  <si>
    <t>ILT - BGV
Verzorgende</t>
  </si>
  <si>
    <t>Rapport BGV - verzorgende</t>
  </si>
  <si>
    <t>1. Organiseert de eigen werkzaamheden:</t>
  </si>
  <si>
    <t>1.1.2 Heeft inzicht in de organisatie van de voorzieningen</t>
  </si>
  <si>
    <t xml:space="preserve">1.1.3 Situeert de verschillende werkdomeinen van de zorgverstrekkers          </t>
  </si>
  <si>
    <t>1.1.4 Heeft inzicht in de taak en verantwoordelijkheid van de verzorgende</t>
  </si>
  <si>
    <t>1.1.5 Verzamelt informatie ivm opvangvoorzieningen</t>
  </si>
  <si>
    <t>1.1.6 Kent het eigen sociaal statuut</t>
  </si>
  <si>
    <t xml:space="preserve"> - heeft inzicht in de organisatie van de voorzieningen</t>
  </si>
  <si>
    <t xml:space="preserve"> - situeert de verschillende werkdomeinen van de zorgverstrekkers          </t>
  </si>
  <si>
    <t xml:space="preserve"> - heeft inzicht in de taak en verantwoordelijkheid van de verzorgende</t>
  </si>
  <si>
    <t xml:space="preserve"> - verzamelt informatie ivm opvangvoorzieningen</t>
  </si>
  <si>
    <t xml:space="preserve"> - kent het eigen sociaal statuut</t>
  </si>
  <si>
    <t>P/W</t>
  </si>
  <si>
    <t>1.2.2 Kent de effecten van veranderingen in de zorgvisie op het zorgproces</t>
  </si>
  <si>
    <t>1.2.3 Handelt volgens de behoeften van de zorgvrager</t>
  </si>
  <si>
    <t xml:space="preserve"> - kent de effecten van veranderingen in de zorgvisie op het zorgproces</t>
  </si>
  <si>
    <t xml:space="preserve"> - handelt volgens de behoeften van de zorgvrager</t>
  </si>
  <si>
    <t>1.3.2 Kent het effect van veranderingen in de pedagogische visie</t>
  </si>
  <si>
    <t>1.3.3 Handelt van uit  de behoeften van het kind</t>
  </si>
  <si>
    <t xml:space="preserve"> - kent het effect van veranderingen in de pedagogische visie</t>
  </si>
  <si>
    <t xml:space="preserve"> - handelt van uit  de behoeften van het kind</t>
  </si>
  <si>
    <t>1.4.2 Herkent de eigen emoties en gevoelens</t>
  </si>
  <si>
    <t>1.4.3 Evalueert eigen handelen en houding</t>
  </si>
  <si>
    <t>1.4.4 Gaat om met ongewenste intimiteiten</t>
  </si>
  <si>
    <t>1.4.5 Informeert zich over eigen rechten en plichten</t>
  </si>
  <si>
    <t xml:space="preserve"> - herkent de eigen emoties en gevoelens</t>
  </si>
  <si>
    <t xml:space="preserve"> - evalueert eigen handelen en houding</t>
  </si>
  <si>
    <t xml:space="preserve"> - gaat om met ongewenste intimiteiten</t>
  </si>
  <si>
    <t xml:space="preserve"> - informeert zich over eigen rechten en plichten</t>
  </si>
  <si>
    <t>W</t>
  </si>
  <si>
    <t xml:space="preserve"> - bespreekt het eigen functioneren</t>
  </si>
  <si>
    <t>2. Werkt methodisch:</t>
  </si>
  <si>
    <t>2.1 Stemt de verschillende werkzaamheden op elkaar af</t>
  </si>
  <si>
    <t>2.2 Voert een zorgplan uit</t>
  </si>
  <si>
    <t>2.3 Voert observaties uit en rapporteert</t>
  </si>
  <si>
    <t>2.4 Handelt in overeenstemming met het beroepsgeheim</t>
  </si>
  <si>
    <t>2.5 Houdt rekening met de principes van:</t>
  </si>
  <si>
    <t xml:space="preserve"> - stemt de verschillende werkzaamheden op elkaar af</t>
  </si>
  <si>
    <t xml:space="preserve"> - voert een zorgplan uit</t>
  </si>
  <si>
    <t xml:space="preserve"> - voert observaties uit en rapporteert</t>
  </si>
  <si>
    <t xml:space="preserve"> - handelt in overeenstemming met het beroepsgeheim</t>
  </si>
  <si>
    <t xml:space="preserve">            o economie</t>
  </si>
  <si>
    <t xml:space="preserve">            o hygiëne</t>
  </si>
  <si>
    <t xml:space="preserve">            o veiligheid</t>
  </si>
  <si>
    <t xml:space="preserve">                                                                     - economie</t>
  </si>
  <si>
    <t xml:space="preserve">                                                                     - hygiëne</t>
  </si>
  <si>
    <t xml:space="preserve">                                                                     - veiligheid</t>
  </si>
  <si>
    <t>3. Werkt in team:</t>
  </si>
  <si>
    <t>3.1 Overlegt met verantwoordelijken, collega's en zorgvrager</t>
  </si>
  <si>
    <t>3.2 Werkt onder supervisie</t>
  </si>
  <si>
    <t>3.3 Aanvaardt opdrachten van andere zorgverstrekkers</t>
  </si>
  <si>
    <t>3.4 Werkt in team aan zorgplan</t>
  </si>
  <si>
    <t>3.5 Rapporteert schriftelijk en mondeling</t>
  </si>
  <si>
    <t xml:space="preserve"> - overlegt met verantwoordelijken, collega's en zorgvrager</t>
  </si>
  <si>
    <t xml:space="preserve"> - werkt onder supervisie</t>
  </si>
  <si>
    <t xml:space="preserve"> - aanvaardt opdrachten van andere zorgverstrekkers</t>
  </si>
  <si>
    <t xml:space="preserve"> - werkt in team aan zorgplan</t>
  </si>
  <si>
    <t xml:space="preserve"> - rapporteert schriftelijk en mondeling</t>
  </si>
  <si>
    <t>4. Werkt met en binnen het sociale netwerk van de zorgvrager:</t>
  </si>
  <si>
    <t>4.1.2 Stemt de eigen werkzaamheden af op de zorgvrager en zijn sociaal netwerk</t>
  </si>
  <si>
    <t>4.1.3 Houdt werk en prive gescheiden</t>
  </si>
  <si>
    <t xml:space="preserve"> - stemt de eigen werkzaamheden af op de zorgvrager en zijn sociaal netwerk</t>
  </si>
  <si>
    <t xml:space="preserve"> - houdt werk en prive gescheiden</t>
  </si>
  <si>
    <t>2.4.2 Houdt rekening met de belevingswereld, de cultuur en de leefomgeving van het netwerk</t>
  </si>
  <si>
    <t>4.2.3 Onderhoudt contacten met het netwerk</t>
  </si>
  <si>
    <t>4.2.4 Respecteert afspraken met het netwerk</t>
  </si>
  <si>
    <t>4.2.5 Toont respect aan het netwerk</t>
  </si>
  <si>
    <t>4.2.6 Geeft inspraak aan het netwerk</t>
  </si>
  <si>
    <t>4.2.7 Gedraagt zich assertief tgo het netwerk</t>
  </si>
  <si>
    <t>4.2.8 Communiceert empatisch tgo het netwerk</t>
  </si>
  <si>
    <t>4.2.8 Gaat om met conflicten en probleemgedrag  tgo het netwerk en de zorgvrager</t>
  </si>
  <si>
    <t xml:space="preserve"> - houdt rekening met de belevingswereld, de cultuur en de leefomgeving van het netwerk</t>
  </si>
  <si>
    <t xml:space="preserve"> - nderhoudt contacten met het netwerk</t>
  </si>
  <si>
    <t xml:space="preserve"> - respecteert afspraken met het netwerk</t>
  </si>
  <si>
    <t xml:space="preserve"> - toont respect aan het netwerk</t>
  </si>
  <si>
    <t xml:space="preserve"> - geeft inspraak aan het netwerk</t>
  </si>
  <si>
    <t xml:space="preserve"> - gedraagt zich assertief tgo het netwerk</t>
  </si>
  <si>
    <t xml:space="preserve"> - communiceert empatisch tgo het netwerk</t>
  </si>
  <si>
    <t xml:space="preserve"> - gaat om met conflicten en probleemgedrag  tgo het netwerk en de zorgvrager</t>
  </si>
  <si>
    <t>5. Benadert de zorgvrager empatisch:</t>
  </si>
  <si>
    <t>5.1 Herkent en erkent de zorgvragen van de zorgvrager</t>
  </si>
  <si>
    <t>5.2 Erkent het zelfredzaamheidsgevoel van de zorgvrager</t>
  </si>
  <si>
    <t>5.3 Toont respect voor beperkingen van de zorgvrager</t>
  </si>
  <si>
    <t>5.4 Houdt rekening met de belevingswereld, de cultuur, de leefomgeving en de gewoonten van de zorgvrager</t>
  </si>
  <si>
    <t>5.5 Past de vereiste omgangsvormen toe in de omgang met de zorgvrager</t>
  </si>
  <si>
    <t>5.6 Reageert assertief op de zorgvrager</t>
  </si>
  <si>
    <t xml:space="preserve"> - herkent en erkent de zorgvragen van de zorgvrager</t>
  </si>
  <si>
    <t xml:space="preserve"> - erkent het zelfredzaamheidsgevoel van de zorgvrager</t>
  </si>
  <si>
    <t xml:space="preserve"> - toont respect voor beperkingen van de zorgvrager</t>
  </si>
  <si>
    <t xml:space="preserve"> - houdt rekening met de belevingswereld, de cultuur, de leefomgeving en de gewoonten van de zorgvrager</t>
  </si>
  <si>
    <t xml:space="preserve"> - past de vereiste omgangsvormen toe in de omgang met de zorgvrager</t>
  </si>
  <si>
    <t xml:space="preserve"> - reageert assertief op de zorgvrager</t>
  </si>
  <si>
    <t>6. Helpt andere zorgverstrekkers bij de zorgverlening:</t>
  </si>
  <si>
    <t>6.1 Helpt bij de verzorging</t>
  </si>
  <si>
    <t>6.2 Helpt bij de maaltijden</t>
  </si>
  <si>
    <t>6.3 Helpt bij de toiletgang</t>
  </si>
  <si>
    <t>6.4 Helpt bij rust en slaap</t>
  </si>
  <si>
    <t>6.5 Gebruikt hulpmiddelen correct</t>
  </si>
  <si>
    <t>6.6 Ondersteunt de zorgvrager bij het bewegen en het verplaatsen</t>
  </si>
  <si>
    <t>6.7 Geeft de zorgvrager een goede houding</t>
  </si>
  <si>
    <t xml:space="preserve"> - helpt bij de verzorging</t>
  </si>
  <si>
    <t xml:space="preserve"> - helpt bij de maaltijden</t>
  </si>
  <si>
    <t xml:space="preserve"> - helpt bij de toiletgang</t>
  </si>
  <si>
    <t xml:space="preserve"> - helpt bij rust en slaap</t>
  </si>
  <si>
    <t xml:space="preserve"> - gebruikt hulpmiddelen correct</t>
  </si>
  <si>
    <t xml:space="preserve"> - ondersteunt de zorgvrager bij het bewegen en het verplaatsen</t>
  </si>
  <si>
    <t xml:space="preserve"> - geeft de zorgvrager een goede houding</t>
  </si>
  <si>
    <t>7. Verzorgt het woon- en leefklimaat van de zorgvrager:</t>
  </si>
  <si>
    <t>7.1 Draagt zorg voor huishoudelijke activiteiten</t>
  </si>
  <si>
    <t>7.2 Zorgt voor een huiselijke sfeer</t>
  </si>
  <si>
    <t>7.3 Helpt bij de administratie van de zorgvrager</t>
  </si>
  <si>
    <t xml:space="preserve"> - draagt zorg voor huishoudelijke activiteiten</t>
  </si>
  <si>
    <t xml:space="preserve"> - zorgt voor een huiselijke sfeer</t>
  </si>
  <si>
    <t xml:space="preserve"> - helpt bij de administratie van de zorgvrager</t>
  </si>
  <si>
    <t>8. Staat in voor de verzorging en de algemen dagelijkse levensverrichtingen van de oudere zorgvrager:</t>
  </si>
  <si>
    <t>8.1.2 Houdt rekening met de belevingswereld van de zorgvrager</t>
  </si>
  <si>
    <t>8.1.3 Herkent en erkent het belang van aandachtspersonen</t>
  </si>
  <si>
    <t xml:space="preserve"> - houdt rekening met de belevingswereld van de zorgvrager</t>
  </si>
  <si>
    <t xml:space="preserve"> - herkent en erkent het belang van aandachtspersonen</t>
  </si>
  <si>
    <t>8.2.2 Stimuleert de tijdsbesteding in functie van de noden</t>
  </si>
  <si>
    <t>8.2.3 Helpt om de structuur in de dagindeling en de tijdsbeleving aan te houden</t>
  </si>
  <si>
    <t>8.2.4 Verzorgt aangepaste maaltijden</t>
  </si>
  <si>
    <t xml:space="preserve"> - stimuleert de tijdsbesteding in functie van de noden</t>
  </si>
  <si>
    <t xml:space="preserve"> - helpt om de structuur in de dagindeling en de tijdsbeleving aan te houden</t>
  </si>
  <si>
    <t xml:space="preserve"> - verzorgt aangepaste maaltijden</t>
  </si>
  <si>
    <t>8.3.2 Begeleid bij de hygiënische zorgen</t>
  </si>
  <si>
    <t>8.3.3 Voert de hygiënische zorgen uit</t>
  </si>
  <si>
    <t xml:space="preserve"> - begeleid bij de hygiënische zorgen</t>
  </si>
  <si>
    <t xml:space="preserve"> - voert de hygiënische zorgen uit</t>
  </si>
  <si>
    <t>8.4 Omgaan met medicatie</t>
  </si>
  <si>
    <r>
      <t xml:space="preserve">8.4 Omgaan met medicatie:
</t>
    </r>
    <r>
      <rPr>
        <sz val="8"/>
        <rFont val="Arial"/>
        <family val="2"/>
      </rPr>
      <t xml:space="preserve"> - legt onder toezicht medicatie klaar</t>
    </r>
    <r>
      <rPr>
        <b/>
        <sz val="8"/>
        <rFont val="Arial"/>
        <family val="2"/>
      </rPr>
      <t xml:space="preserve">
</t>
    </r>
  </si>
  <si>
    <t xml:space="preserve"> - ziet toe op inname van medicatie</t>
  </si>
  <si>
    <t>8.5.2 Controleert de parameters</t>
  </si>
  <si>
    <t>8.5.3 Gebruikt hulpmiddelen correct</t>
  </si>
  <si>
    <t>8.5.4 Past de preventie van en de voorgeschreven zorg bij smetten toe</t>
  </si>
  <si>
    <t>8.5.5 Past de preventie van en de voorgeschreven zorg bij drukletsels (1ste graad) toe</t>
  </si>
  <si>
    <t>8.5.6 Brengt aan en verwijdert protehesen en steunkousen</t>
  </si>
  <si>
    <t>8.5.7 Verzorgt een volledig genezen kunstmatige anus hygiënisch</t>
  </si>
  <si>
    <t>8.5.8 Past til- en verplaatsingstechnieken toe</t>
  </si>
  <si>
    <t xml:space="preserve"> - controleert de parameters</t>
  </si>
  <si>
    <t xml:space="preserve"> - past de preventie van en de voorgeschreven zorg bij smetten toe</t>
  </si>
  <si>
    <t xml:space="preserve"> - past de preventie van en de voorgeschreven zorg bij drukletsels (1ste graad) toe</t>
  </si>
  <si>
    <t xml:space="preserve"> - brengt aan en verwijdert protehesen en steunkousen</t>
  </si>
  <si>
    <t xml:space="preserve"> - verzorgt een volledig genezen kunstmatige anus hygiënisch</t>
  </si>
  <si>
    <t xml:space="preserve"> - past til- en verplaatsingstechnieken toe</t>
  </si>
  <si>
    <t>9. Staat in voor de verzorging van langdurige zieke of terminale zorgvragers:</t>
  </si>
  <si>
    <t>9.1 Gaat om met elementen van lijden en verwerkingsprocessen</t>
  </si>
  <si>
    <t>9.2 Gaat om met de specifieke elementen van een terminale situatie</t>
  </si>
  <si>
    <t>9.3 Gaat om met een demente zorgvrager</t>
  </si>
  <si>
    <t xml:space="preserve"> - gaat om met elementen van lijden en verwerkingsprocessen</t>
  </si>
  <si>
    <t xml:space="preserve"> - gaat om met de specifieke elementen van een terminale situatie</t>
  </si>
  <si>
    <t xml:space="preserve"> - gaat om met een demente zorgvrager</t>
  </si>
  <si>
    <t>10. Begeleidt kinderen in een opvangsituatie:</t>
  </si>
  <si>
    <t>10.1 Heeft inzicht in het belang en de rol van de opvoeding bij de ontwikkeling van het kind</t>
  </si>
  <si>
    <t>10.2 Houdt rekening met factoren die invloed hebben op de ontwikkeling van het kind</t>
  </si>
  <si>
    <t>10.3 Kent het belang van gehechtheid</t>
  </si>
  <si>
    <t>10.4 Organiseert spelactiviteiten</t>
  </si>
  <si>
    <t>10.5 Gebruikt spelmaterialen</t>
  </si>
  <si>
    <t xml:space="preserve"> - heeft inzicht in het belang en de rol van de opvoeding bij de ontwikkeling van het kind</t>
  </si>
  <si>
    <t xml:space="preserve"> - houdt rekening met factoren die invloed hebben op de ontwikkeling van het kind</t>
  </si>
  <si>
    <t xml:space="preserve"> - kent het belang van gehechtheid</t>
  </si>
  <si>
    <t xml:space="preserve"> - organiseert spelactiviteiten</t>
  </si>
  <si>
    <t>11. Staat in voor de verzorging en de algemene dagelijkse levensverrichtingen van het kind:</t>
  </si>
  <si>
    <t>11.1.2 Houdt rekening met de belevingswereld van het kind</t>
  </si>
  <si>
    <t>11.1.3 Verzorgt aangepaste maaltijden</t>
  </si>
  <si>
    <t xml:space="preserve"> - houdt rekening met de belevingswereld van het kind</t>
  </si>
  <si>
    <t xml:space="preserve"> - voert hygiënische zorgen uit</t>
  </si>
  <si>
    <t>11.3.2 Gebruikt hulpmiddelen correct</t>
  </si>
  <si>
    <t xml:space="preserve">11.3.3 Past til- en verplaatsingstechnieken toe </t>
  </si>
  <si>
    <t xml:space="preserve"> - past til- en verplaatsingstechnieken toe </t>
  </si>
  <si>
    <t xml:space="preserve"> - gebruikt spelmaterialen</t>
  </si>
  <si>
    <t>1. Organiseert de eigen werkzaamheden</t>
  </si>
  <si>
    <t>2. Werkt methodisch</t>
  </si>
  <si>
    <t>3. Werkt in team</t>
  </si>
  <si>
    <t>4. Werkt met en binnen het sociale netwerk van de zorgvrager</t>
  </si>
  <si>
    <t>5. Benadert de zorgvrager empatisch</t>
  </si>
  <si>
    <t>6. Helpt andere zorgverstrekkers bij de zorgverlening</t>
  </si>
  <si>
    <t>7. Verzorgt het woon- en leefklimaat van de zorgvrager</t>
  </si>
  <si>
    <t>8. Staat in voor de verzorging en de algemen dagelijkse levensverrichtingen van de oudere zorgvrager</t>
  </si>
  <si>
    <t>9. Staat in voor de verzorging van langdurige zieke of terminale zorgvragers</t>
  </si>
  <si>
    <t>10. Begeleidt kinderen in een opvangsituatie</t>
  </si>
  <si>
    <t>11. Staat in voor de verzorging en de algemene dagelijkse levensverrichtingen van het kind</t>
  </si>
  <si>
    <t>Certificaat verworven op:</t>
  </si>
  <si>
    <t>Verworven op</t>
  </si>
  <si>
    <t>Overzicht van verworven competenties</t>
  </si>
  <si>
    <t>verworven competenties per cluster</t>
  </si>
  <si>
    <t>nog te verwerven competenties per cluster</t>
  </si>
  <si>
    <r>
      <t xml:space="preserve">1.1 heeft inzicht in de sector:
 </t>
    </r>
    <r>
      <rPr>
        <b/>
        <sz val="8"/>
        <rFont val="Arial"/>
        <family val="2"/>
      </rPr>
      <t xml:space="preserve">
</t>
    </r>
  </si>
  <si>
    <t xml:space="preserve"> - heeft inzicht in de plaats van de voorzieningen in de gezondheids- en welzijnszorg</t>
  </si>
  <si>
    <t>1.2 handelt van uit een zorgvisie:</t>
  </si>
  <si>
    <r>
      <t xml:space="preserve"> </t>
    </r>
    <r>
      <rPr>
        <sz val="8"/>
        <rFont val="Arial"/>
        <family val="2"/>
      </rPr>
      <t>- kent de invloed van een zorgvisie op het zorgproces</t>
    </r>
  </si>
  <si>
    <t xml:space="preserve"> - kent de invloed van een pedagogische visie op het handelen</t>
  </si>
  <si>
    <t>1.3 handelt van uit een pedagogische visie:</t>
  </si>
  <si>
    <t>11.3 Waarborgt de veiligheid en het comfort van het kind:</t>
  </si>
  <si>
    <t xml:space="preserve"> - begeleiden bij de hygiënische verzorging</t>
  </si>
  <si>
    <t>11.2 Hygiënische verzorging:</t>
  </si>
  <si>
    <t xml:space="preserve"> - heeft inzicht in de functie en de werking van de verschillende stelsels in relatie met de persoonlijke ontwikkeling</t>
  </si>
  <si>
    <t xml:space="preserve">11.1 De leefwereld van het kind:
</t>
  </si>
  <si>
    <t>8.5 Waarborgt de veiligheid en het comfort van de zorgvrager:</t>
  </si>
  <si>
    <t xml:space="preserve"> - past wisselhoudingen toe</t>
  </si>
  <si>
    <t xml:space="preserve">1.4 heeft aandacht voor de eigen persoonlijkheid: </t>
  </si>
  <si>
    <t xml:space="preserve"> - heeft aandacht voor eigen waarden en normen</t>
  </si>
  <si>
    <t>1.5 Werkt flexibel en doelbewust:</t>
  </si>
  <si>
    <t xml:space="preserve"> - past zich aan wisselende omstandigheden aan</t>
  </si>
  <si>
    <t xml:space="preserve"> - houdt rekening met de principes van:       - ecologie
</t>
  </si>
  <si>
    <t>4.1 Gaat een beroepsrelatie met de zorgvrager en zijn sociaal netwerk aan:</t>
  </si>
  <si>
    <t xml:space="preserve"> - erkent en respecteert het belang van het contact met het netwerk</t>
  </si>
  <si>
    <t xml:space="preserve"> - bewaakt de eigen plaats binnen het netwerk</t>
  </si>
  <si>
    <t>4.2 Onderhoudt een beroepsrelatie met de zorgvrager en zijn sociaal netwerk:</t>
  </si>
  <si>
    <r>
      <t xml:space="preserve">4.3 Beëindigt een beroepsrelatie met de zorgvrager en zijn sociaal netwerk (neemt afscheid):
 </t>
    </r>
    <r>
      <rPr>
        <b/>
        <sz val="8"/>
        <rFont val="Arial"/>
        <family val="2"/>
      </rPr>
      <t xml:space="preserve">
</t>
    </r>
  </si>
  <si>
    <r>
      <rPr>
        <sz val="8"/>
        <rFont val="Arial"/>
        <family val="2"/>
      </rPr>
      <t xml:space="preserve"> - kan afscheid nemen
</t>
    </r>
    <r>
      <rPr>
        <b/>
        <sz val="8"/>
        <rFont val="Arial"/>
        <family val="2"/>
      </rPr>
      <t xml:space="preserve">
</t>
    </r>
  </si>
  <si>
    <t>8.2 Dag- en tijdsbeleving:</t>
  </si>
  <si>
    <t xml:space="preserve"> - helpt het dagprogramma uitvoeren</t>
  </si>
  <si>
    <t>8.1 De leefwereld van de zorgvrager:</t>
  </si>
  <si>
    <r>
      <t xml:space="preserve"> - </t>
    </r>
    <r>
      <rPr>
        <sz val="8"/>
        <rFont val="Arial"/>
        <family val="2"/>
      </rPr>
      <t>heeft inzicht in de functie en de werking van de verschillende stelsels in relatie met mogelijke problemen</t>
    </r>
  </si>
  <si>
    <t xml:space="preserve"> - stimuleert de zelfredzaamheid en zelfstandigheid</t>
  </si>
  <si>
    <t>8.3 Hygiënische verzorging:</t>
  </si>
  <si>
    <r>
      <t>8.4 Omgaan met medicatie:</t>
    </r>
    <r>
      <rPr>
        <b/>
        <sz val="8"/>
        <rFont val="Arial"/>
        <family val="2"/>
      </rPr>
      <t xml:space="preserve">
</t>
    </r>
  </si>
  <si>
    <t xml:space="preserve"> - legt onder toezicht medicatie klaar</t>
  </si>
  <si>
    <r>
      <rPr>
        <sz val="8"/>
        <rFont val="Arial"/>
        <family val="2"/>
      </rPr>
      <t xml:space="preserve"> - heeft inzicht in de plaats van de voorzieningen in de gezondheids- en welzijnszorg</t>
    </r>
    <r>
      <rPr>
        <b/>
        <sz val="8"/>
        <rFont val="Arial"/>
        <family val="2"/>
      </rPr>
      <t xml:space="preserve">
</t>
    </r>
  </si>
  <si>
    <r>
      <t>1.1 heeft inzicht in de sector:</t>
    </r>
    <r>
      <rPr>
        <b/>
        <sz val="8"/>
        <rFont val="Arial"/>
        <family val="2"/>
      </rPr>
      <t xml:space="preserve">
</t>
    </r>
  </si>
  <si>
    <t xml:space="preserve">  - kent de invloed van een pedagogische visie op het handelen</t>
  </si>
  <si>
    <t xml:space="preserve">4.1 Gaat een beroepsrelatie met de zorgvrager en zijn sociaal netwerk aan:
</t>
  </si>
  <si>
    <r>
      <t>4.3 Beëindigt een beroepsrelatie met de zorgvrager en zijn sociaal netwerk (neemt afscheid):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
</t>
    </r>
  </si>
  <si>
    <r>
      <t xml:space="preserve"> </t>
    </r>
    <r>
      <rPr>
        <sz val="8"/>
        <rFont val="Arial"/>
        <family val="2"/>
      </rPr>
      <t xml:space="preserve">- kan afscheid nemen
</t>
    </r>
    <r>
      <rPr>
        <b/>
        <sz val="8"/>
        <rFont val="Arial"/>
        <family val="2"/>
      </rPr>
      <t xml:space="preserve">
</t>
    </r>
  </si>
  <si>
    <r>
      <t xml:space="preserve"> - h</t>
    </r>
    <r>
      <rPr>
        <sz val="8"/>
        <rFont val="Arial"/>
        <family val="2"/>
      </rPr>
      <t>eeft inzicht in de functie en de werking van de verschillende stelsels in relatie met mogelijke problemen</t>
    </r>
  </si>
  <si>
    <r>
      <t xml:space="preserve"> - </t>
    </r>
    <r>
      <rPr>
        <sz val="8"/>
        <rFont val="Arial"/>
        <family val="2"/>
      </rPr>
      <t>past wisselhoudingen toe</t>
    </r>
  </si>
  <si>
    <t xml:space="preserve">8.4 Omgaan met medicatie:   </t>
  </si>
  <si>
    <t>11.1 De leefwereld van het kind:</t>
  </si>
  <si>
    <r>
      <t xml:space="preserve"> </t>
    </r>
    <r>
      <rPr>
        <sz val="8"/>
        <rFont val="Arial"/>
        <family val="2"/>
      </rPr>
      <t>- begeleiden bij de hygiënische verzorging</t>
    </r>
  </si>
  <si>
    <t>cluster 1_1</t>
  </si>
  <si>
    <t>cluster 1_2</t>
  </si>
  <si>
    <t>cluster 1_3</t>
  </si>
  <si>
    <t>cluster 1_4</t>
  </si>
  <si>
    <t>cluster 1_5</t>
  </si>
  <si>
    <t>som competenties:</t>
  </si>
  <si>
    <t>cluster 4_1</t>
  </si>
  <si>
    <t>cluster 4_2</t>
  </si>
  <si>
    <t>cluster 4_3</t>
  </si>
  <si>
    <t>som competenties</t>
  </si>
  <si>
    <t>cluster 8_1</t>
  </si>
  <si>
    <t>cluster 8_2</t>
  </si>
  <si>
    <t>cluster 8_3</t>
  </si>
  <si>
    <t>cluster 8_4</t>
  </si>
  <si>
    <t>cluster 8_5</t>
  </si>
  <si>
    <t>cluster 11_1</t>
  </si>
  <si>
    <t>cluster 11_2</t>
  </si>
  <si>
    <t>cluster 11_3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</si>
</sst>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Arial"/>
      <family val="2"/>
    </font>
    <font>
      <b/>
      <sz val="28"/>
      <name val="Arial"/>
      <family val="2"/>
    </font>
    <font>
      <sz val="8"/>
      <name val="Arial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/>
      <bottom/>
      <diagonal/>
    </border>
    <border>
      <left style="slantDashDot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 style="slantDashDot">
        <color indexed="64"/>
      </right>
      <top style="slantDashDot">
        <color indexed="64"/>
      </top>
      <bottom style="slantDashDot">
        <color indexed="64"/>
      </bottom>
      <diagonal/>
    </border>
  </borders>
  <cellStyleXfs count="2">
    <xf numFmtId="0" fontId="0" fillId="0" borderId="0"/>
    <xf numFmtId="0" fontId="10" fillId="5" borderId="16" applyNumberFormat="0" applyAlignment="0" applyProtection="0"/>
  </cellStyleXfs>
  <cellXfs count="268">
    <xf numFmtId="0" fontId="0" fillId="0" borderId="0" xfId="0"/>
    <xf numFmtId="0" fontId="2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Alignment="1">
      <alignment horizontal="center"/>
    </xf>
    <xf numFmtId="0" fontId="11" fillId="0" borderId="0" xfId="0" applyFont="1" applyAlignment="1">
      <alignment horizontal="left"/>
    </xf>
    <xf numFmtId="0" fontId="0" fillId="0" borderId="0" xfId="0" applyBorder="1" applyAlignment="1">
      <alignment horizontal="left" vertical="top" wrapText="1"/>
    </xf>
    <xf numFmtId="0" fontId="12" fillId="0" borderId="0" xfId="0" applyFont="1" applyBorder="1" applyAlignment="1">
      <alignment horizontal="center" vertical="center" wrapText="1"/>
    </xf>
    <xf numFmtId="0" fontId="11" fillId="0" borderId="0" xfId="0" applyFont="1"/>
    <xf numFmtId="0" fontId="1" fillId="0" borderId="0" xfId="0" applyFont="1"/>
    <xf numFmtId="0" fontId="14" fillId="0" borderId="0" xfId="0" applyFont="1"/>
    <xf numFmtId="14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14" fontId="0" fillId="0" borderId="13" xfId="0" applyNumberFormat="1" applyBorder="1" applyAlignment="1">
      <alignment horizontal="left"/>
    </xf>
    <xf numFmtId="0" fontId="13" fillId="0" borderId="13" xfId="0" applyFont="1" applyBorder="1" applyAlignment="1">
      <alignment horizontal="left" vertical="center"/>
    </xf>
    <xf numFmtId="0" fontId="13" fillId="0" borderId="0" xfId="0" applyFont="1" applyBorder="1" applyAlignment="1">
      <alignment horizontal="left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left"/>
    </xf>
    <xf numFmtId="0" fontId="4" fillId="4" borderId="0" xfId="0" applyFont="1" applyFill="1" applyBorder="1" applyAlignment="1">
      <alignment vertical="center" wrapText="1"/>
    </xf>
    <xf numFmtId="0" fontId="1" fillId="0" borderId="0" xfId="0" applyFont="1" applyAlignment="1">
      <alignment vertical="center"/>
    </xf>
    <xf numFmtId="0" fontId="4" fillId="4" borderId="0" xfId="0" applyFont="1" applyFill="1" applyBorder="1" applyAlignment="1">
      <alignment vertical="center"/>
    </xf>
    <xf numFmtId="0" fontId="16" fillId="0" borderId="0" xfId="0" applyFont="1"/>
    <xf numFmtId="0" fontId="0" fillId="0" borderId="0" xfId="0" applyNumberFormat="1"/>
    <xf numFmtId="14" fontId="1" fillId="8" borderId="5" xfId="0" applyNumberFormat="1" applyFont="1" applyFill="1" applyBorder="1" applyAlignment="1" applyProtection="1">
      <alignment horizontal="center" vertical="center"/>
    </xf>
    <xf numFmtId="0" fontId="0" fillId="0" borderId="8" xfId="0" applyBorder="1"/>
    <xf numFmtId="0" fontId="0" fillId="0" borderId="4" xfId="0" applyBorder="1"/>
    <xf numFmtId="0" fontId="0" fillId="0" borderId="1" xfId="0" applyBorder="1"/>
    <xf numFmtId="0" fontId="0" fillId="0" borderId="2" xfId="0" applyBorder="1"/>
    <xf numFmtId="0" fontId="0" fillId="0" borderId="5" xfId="0" applyBorder="1" applyAlignment="1">
      <alignment horizontal="right"/>
    </xf>
    <xf numFmtId="0" fontId="0" fillId="0" borderId="7" xfId="0" applyBorder="1"/>
    <xf numFmtId="0" fontId="0" fillId="0" borderId="0" xfId="0" applyProtection="1">
      <protection locked="0"/>
    </xf>
    <xf numFmtId="0" fontId="0" fillId="0" borderId="6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0" xfId="0" applyBorder="1" applyProtection="1">
      <protection locked="0"/>
    </xf>
    <xf numFmtId="0" fontId="4" fillId="0" borderId="0" xfId="0" applyFont="1" applyBorder="1" applyAlignment="1" applyProtection="1">
      <alignment vertical="top"/>
      <protection locked="0"/>
    </xf>
    <xf numFmtId="14" fontId="1" fillId="0" borderId="12" xfId="0" applyNumberFormat="1" applyFont="1" applyBorder="1" applyAlignment="1" applyProtection="1">
      <alignment vertical="center" textRotation="90" wrapText="1"/>
      <protection locked="0"/>
    </xf>
    <xf numFmtId="14" fontId="1" fillId="0" borderId="14" xfId="0" applyNumberFormat="1" applyFont="1" applyBorder="1" applyAlignment="1" applyProtection="1">
      <alignment vertical="center" textRotation="90" wrapText="1"/>
      <protection locked="0"/>
    </xf>
    <xf numFmtId="14" fontId="1" fillId="3" borderId="14" xfId="0" applyNumberFormat="1" applyFont="1" applyFill="1" applyBorder="1" applyAlignment="1" applyProtection="1">
      <alignment vertical="center" textRotation="90" wrapText="1"/>
      <protection locked="0"/>
    </xf>
    <xf numFmtId="0" fontId="0" fillId="0" borderId="17" xfId="0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right" textRotation="90"/>
      <protection locked="0"/>
    </xf>
    <xf numFmtId="0" fontId="2" fillId="0" borderId="14" xfId="0" applyFont="1" applyBorder="1" applyProtection="1">
      <protection locked="0"/>
    </xf>
    <xf numFmtId="0" fontId="2" fillId="0" borderId="14" xfId="0" applyFont="1" applyBorder="1" applyAlignment="1" applyProtection="1">
      <alignment horizontal="left" vertical="center"/>
      <protection locked="0"/>
    </xf>
    <xf numFmtId="14" fontId="2" fillId="0" borderId="14" xfId="0" applyNumberFormat="1" applyFont="1" applyBorder="1" applyAlignment="1" applyProtection="1">
      <alignment horizontal="left" vertical="center"/>
      <protection locked="0"/>
    </xf>
    <xf numFmtId="0" fontId="1" fillId="0" borderId="9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right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1" fillId="0" borderId="12" xfId="0" applyFont="1" applyBorder="1" applyAlignment="1" applyProtection="1">
      <protection locked="0"/>
    </xf>
    <xf numFmtId="0" fontId="1" fillId="0" borderId="13" xfId="0" applyFont="1" applyBorder="1" applyAlignment="1" applyProtection="1">
      <protection locked="0"/>
    </xf>
    <xf numFmtId="0" fontId="1" fillId="0" borderId="11" xfId="0" applyFont="1" applyBorder="1" applyAlignment="1" applyProtection="1">
      <protection locked="0"/>
    </xf>
    <xf numFmtId="0" fontId="2" fillId="0" borderId="0" xfId="0" applyFont="1" applyBorder="1" applyProtection="1">
      <protection locked="0"/>
    </xf>
    <xf numFmtId="0" fontId="7" fillId="0" borderId="3" xfId="0" applyFont="1" applyFill="1" applyBorder="1" applyAlignment="1" applyProtection="1">
      <alignment horizontal="center" textRotation="90" wrapText="1"/>
      <protection locked="0"/>
    </xf>
    <xf numFmtId="0" fontId="1" fillId="0" borderId="3" xfId="0" applyFont="1" applyFill="1" applyBorder="1" applyAlignment="1" applyProtection="1">
      <alignment horizontal="center"/>
      <protection locked="0"/>
    </xf>
    <xf numFmtId="0" fontId="1" fillId="0" borderId="3" xfId="0" applyFont="1" applyFill="1" applyBorder="1" applyAlignment="1" applyProtection="1">
      <alignment horizontal="center" vertical="center" textRotation="90"/>
      <protection locked="0"/>
    </xf>
    <xf numFmtId="0" fontId="7" fillId="0" borderId="6" xfId="0" applyFont="1" applyFill="1" applyBorder="1" applyAlignment="1" applyProtection="1">
      <alignment horizontal="center" textRotation="90" wrapText="1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6" xfId="0" applyFont="1" applyFill="1" applyBorder="1" applyAlignment="1" applyProtection="1">
      <alignment horizontal="center" vertical="center" textRotation="90"/>
      <protection locked="0"/>
    </xf>
    <xf numFmtId="0" fontId="1" fillId="3" borderId="15" xfId="0" applyFont="1" applyFill="1" applyBorder="1" applyAlignment="1" applyProtection="1">
      <alignment horizontal="center" vertical="center"/>
      <protection locked="0"/>
    </xf>
    <xf numFmtId="0" fontId="1" fillId="0" borderId="12" xfId="0" applyFont="1" applyFill="1" applyBorder="1" applyAlignment="1" applyProtection="1">
      <alignment horizontal="center" vertical="center"/>
      <protection locked="0"/>
    </xf>
    <xf numFmtId="0" fontId="1" fillId="0" borderId="13" xfId="0" applyFont="1" applyFill="1" applyBorder="1" applyAlignment="1" applyProtection="1">
      <alignment horizontal="center" vertical="center"/>
      <protection locked="0"/>
    </xf>
    <xf numFmtId="49" fontId="1" fillId="0" borderId="13" xfId="0" applyNumberFormat="1" applyFont="1" applyFill="1" applyBorder="1" applyAlignment="1" applyProtection="1">
      <alignment horizontal="center" vertical="center"/>
      <protection locked="0"/>
    </xf>
    <xf numFmtId="0" fontId="1" fillId="0" borderId="11" xfId="0" applyFont="1" applyFill="1" applyBorder="1" applyAlignment="1" applyProtection="1">
      <alignment horizontal="center" vertical="center"/>
      <protection locked="0"/>
    </xf>
    <xf numFmtId="14" fontId="1" fillId="3" borderId="15" xfId="0" applyNumberFormat="1" applyFont="1" applyFill="1" applyBorder="1" applyAlignment="1" applyProtection="1">
      <alignment horizontal="center" vertical="center"/>
      <protection locked="0"/>
    </xf>
    <xf numFmtId="0" fontId="1" fillId="0" borderId="15" xfId="0" applyFont="1" applyFill="1" applyBorder="1" applyAlignment="1" applyProtection="1">
      <alignment horizontal="center" vertical="center"/>
      <protection locked="0"/>
    </xf>
    <xf numFmtId="0" fontId="1" fillId="0" borderId="6" xfId="0" applyFont="1" applyFill="1" applyBorder="1" applyAlignment="1" applyProtection="1">
      <alignment horizontal="center" vertical="center"/>
      <protection locked="0"/>
    </xf>
    <xf numFmtId="49" fontId="1" fillId="0" borderId="15" xfId="0" applyNumberFormat="1" applyFont="1" applyFill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1" fillId="0" borderId="14" xfId="0" applyFont="1" applyFill="1" applyBorder="1" applyAlignment="1" applyProtection="1">
      <alignment horizontal="center" vertical="center"/>
      <protection locked="0"/>
    </xf>
    <xf numFmtId="49" fontId="1" fillId="0" borderId="14" xfId="0" applyNumberFormat="1" applyFont="1" applyFill="1" applyBorder="1" applyAlignment="1" applyProtection="1">
      <alignment horizontal="center" vertical="center"/>
      <protection locked="0"/>
    </xf>
    <xf numFmtId="0" fontId="1" fillId="0" borderId="14" xfId="0" applyFont="1" applyBorder="1" applyAlignment="1" applyProtection="1">
      <alignment horizontal="center" vertical="center"/>
      <protection locked="0"/>
    </xf>
    <xf numFmtId="0" fontId="1" fillId="3" borderId="14" xfId="0" applyFont="1" applyFill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horizontal="center" vertical="center"/>
      <protection locked="0"/>
    </xf>
    <xf numFmtId="0" fontId="1" fillId="0" borderId="10" xfId="0" applyFont="1" applyFill="1" applyBorder="1" applyAlignment="1" applyProtection="1">
      <alignment horizontal="center" vertical="center"/>
      <protection locked="0"/>
    </xf>
    <xf numFmtId="49" fontId="1" fillId="0" borderId="10" xfId="0" applyNumberFormat="1" applyFont="1" applyFill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0" fontId="1" fillId="3" borderId="10" xfId="0" applyFont="1" applyFill="1" applyBorder="1" applyAlignment="1" applyProtection="1">
      <alignment horizontal="center" vertical="center"/>
      <protection locked="0"/>
    </xf>
    <xf numFmtId="14" fontId="1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2" borderId="14" xfId="0" applyFont="1" applyFill="1" applyBorder="1" applyAlignment="1" applyProtection="1">
      <alignment horizontal="center" vertical="center"/>
      <protection locked="0"/>
    </xf>
    <xf numFmtId="0" fontId="1" fillId="3" borderId="13" xfId="0" applyFont="1" applyFill="1" applyBorder="1" applyAlignment="1" applyProtection="1">
      <alignment horizontal="center" vertical="center"/>
      <protection locked="0"/>
    </xf>
    <xf numFmtId="0" fontId="1" fillId="0" borderId="13" xfId="0" applyFont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3" borderId="3" xfId="0" applyFont="1" applyFill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14" fontId="1" fillId="3" borderId="1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1" fillId="0" borderId="7" xfId="0" applyFont="1" applyFill="1" applyBorder="1" applyAlignment="1" applyProtection="1">
      <alignment horizontal="center" vertical="center"/>
      <protection locked="0"/>
    </xf>
    <xf numFmtId="0" fontId="1" fillId="3" borderId="6" xfId="0" applyFont="1" applyFill="1" applyBorder="1" applyAlignment="1" applyProtection="1">
      <alignment horizontal="center" vertical="center"/>
      <protection locked="0"/>
    </xf>
    <xf numFmtId="0" fontId="1" fillId="0" borderId="9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3" borderId="0" xfId="0" applyFont="1" applyFill="1" applyBorder="1" applyAlignment="1" applyProtection="1">
      <alignment horizontal="center" vertical="center"/>
      <protection locked="0"/>
    </xf>
    <xf numFmtId="0" fontId="1" fillId="3" borderId="9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Border="1" applyProtection="1">
      <protection locked="0"/>
    </xf>
    <xf numFmtId="14" fontId="1" fillId="8" borderId="12" xfId="0" applyNumberFormat="1" applyFont="1" applyFill="1" applyBorder="1" applyAlignment="1" applyProtection="1">
      <alignment horizontal="center" vertical="center"/>
    </xf>
    <xf numFmtId="14" fontId="1" fillId="8" borderId="14" xfId="0" applyNumberFormat="1" applyFont="1" applyFill="1" applyBorder="1" applyAlignment="1" applyProtection="1">
      <alignment horizontal="center" vertical="center"/>
    </xf>
    <xf numFmtId="0" fontId="4" fillId="0" borderId="14" xfId="0" applyFont="1" applyBorder="1" applyAlignment="1" applyProtection="1">
      <alignment horizontal="left" vertical="top" wrapText="1"/>
      <protection locked="0"/>
    </xf>
    <xf numFmtId="0" fontId="1" fillId="0" borderId="14" xfId="0" applyFont="1" applyBorder="1" applyAlignment="1" applyProtection="1">
      <alignment horizontal="left" vertical="top" wrapText="1"/>
      <protection locked="0"/>
    </xf>
    <xf numFmtId="0" fontId="4" fillId="0" borderId="15" xfId="0" applyFont="1" applyBorder="1" applyAlignment="1" applyProtection="1">
      <alignment horizontal="left" vertical="top" wrapText="1"/>
      <protection locked="0"/>
    </xf>
    <xf numFmtId="0" fontId="4" fillId="0" borderId="12" xfId="0" applyFont="1" applyBorder="1" applyAlignment="1" applyProtection="1">
      <alignment horizontal="left" vertical="top" wrapText="1"/>
      <protection locked="0"/>
    </xf>
    <xf numFmtId="0" fontId="4" fillId="0" borderId="13" xfId="0" applyFont="1" applyBorder="1" applyAlignment="1" applyProtection="1">
      <alignment horizontal="left" vertical="top" wrapText="1"/>
      <protection locked="0"/>
    </xf>
    <xf numFmtId="0" fontId="4" fillId="0" borderId="11" xfId="0" applyFont="1" applyBorder="1" applyAlignment="1" applyProtection="1">
      <alignment horizontal="left" vertical="top" wrapText="1"/>
      <protection locked="0"/>
    </xf>
    <xf numFmtId="0" fontId="1" fillId="0" borderId="12" xfId="0" applyFont="1" applyBorder="1" applyAlignment="1" applyProtection="1">
      <alignment horizontal="left" vertical="center" wrapText="1"/>
      <protection locked="0"/>
    </xf>
    <xf numFmtId="0" fontId="1" fillId="0" borderId="13" xfId="0" applyFont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 wrapText="1"/>
      <protection locked="0"/>
    </xf>
    <xf numFmtId="0" fontId="4" fillId="7" borderId="12" xfId="0" applyFont="1" applyFill="1" applyBorder="1" applyAlignment="1" applyProtection="1">
      <alignment horizontal="left" vertical="center" wrapText="1"/>
      <protection locked="0"/>
    </xf>
    <xf numFmtId="0" fontId="4" fillId="7" borderId="13" xfId="0" applyFont="1" applyFill="1" applyBorder="1" applyAlignment="1" applyProtection="1">
      <alignment horizontal="left" vertical="center" wrapText="1"/>
      <protection locked="0"/>
    </xf>
    <xf numFmtId="0" fontId="4" fillId="7" borderId="3" xfId="0" applyFont="1" applyFill="1" applyBorder="1" applyAlignment="1" applyProtection="1">
      <alignment horizontal="left" vertical="center" wrapText="1"/>
      <protection locked="0"/>
    </xf>
    <xf numFmtId="0" fontId="4" fillId="7" borderId="4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3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4" fillId="7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top" wrapText="1"/>
      <protection locked="0"/>
    </xf>
    <xf numFmtId="0" fontId="0" fillId="0" borderId="8" xfId="0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4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2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1" fillId="0" borderId="14" xfId="0" applyFont="1" applyBorder="1" applyAlignment="1" applyProtection="1">
      <alignment horizontal="left" vertical="center" wrapText="1"/>
      <protection locked="0"/>
    </xf>
    <xf numFmtId="14" fontId="1" fillId="0" borderId="10" xfId="0" applyNumberFormat="1" applyFont="1" applyBorder="1" applyAlignment="1" applyProtection="1">
      <alignment horizontal="center" textRotation="90"/>
      <protection locked="0"/>
    </xf>
    <xf numFmtId="14" fontId="1" fillId="0" borderId="9" xfId="0" applyNumberFormat="1" applyFont="1" applyBorder="1" applyAlignment="1" applyProtection="1">
      <alignment horizontal="center" textRotation="90"/>
      <protection locked="0"/>
    </xf>
    <xf numFmtId="14" fontId="1" fillId="0" borderId="15" xfId="0" applyNumberFormat="1" applyFont="1" applyBorder="1" applyAlignment="1" applyProtection="1">
      <alignment horizontal="center" textRotation="90"/>
      <protection locked="0"/>
    </xf>
    <xf numFmtId="14" fontId="1" fillId="0" borderId="10" xfId="0" applyNumberFormat="1" applyFont="1" applyBorder="1" applyAlignment="1" applyProtection="1">
      <alignment horizontal="center" textRotation="90" wrapText="1"/>
      <protection locked="0"/>
    </xf>
    <xf numFmtId="14" fontId="1" fillId="0" borderId="9" xfId="0" applyNumberFormat="1" applyFont="1" applyBorder="1" applyAlignment="1" applyProtection="1">
      <alignment horizontal="center" textRotation="90" wrapText="1"/>
      <protection locked="0"/>
    </xf>
    <xf numFmtId="14" fontId="1" fillId="0" borderId="15" xfId="0" applyNumberFormat="1" applyFont="1" applyBorder="1" applyAlignment="1" applyProtection="1">
      <alignment horizontal="center" textRotation="90" wrapText="1"/>
      <protection locked="0"/>
    </xf>
    <xf numFmtId="0" fontId="0" fillId="0" borderId="13" xfId="0" applyBorder="1" applyAlignment="1" applyProtection="1">
      <alignment horizontal="center"/>
      <protection locked="0"/>
    </xf>
    <xf numFmtId="0" fontId="1" fillId="4" borderId="12" xfId="0" applyFont="1" applyFill="1" applyBorder="1" applyAlignment="1" applyProtection="1">
      <alignment horizontal="left" vertical="center" wrapText="1"/>
      <protection locked="0"/>
    </xf>
    <xf numFmtId="0" fontId="4" fillId="4" borderId="13" xfId="0" applyFont="1" applyFill="1" applyBorder="1" applyAlignment="1" applyProtection="1">
      <alignment horizontal="left" vertical="center"/>
      <protection locked="0"/>
    </xf>
    <xf numFmtId="0" fontId="4" fillId="4" borderId="11" xfId="0" applyFont="1" applyFill="1" applyBorder="1" applyAlignment="1" applyProtection="1">
      <alignment horizontal="left" vertical="center"/>
      <protection locked="0"/>
    </xf>
    <xf numFmtId="0" fontId="1" fillId="3" borderId="14" xfId="0" applyFont="1" applyFill="1" applyBorder="1" applyAlignment="1" applyProtection="1">
      <alignment horizontal="center" vertical="center" textRotation="90"/>
      <protection locked="0"/>
    </xf>
    <xf numFmtId="0" fontId="10" fillId="5" borderId="16" xfId="1" applyAlignment="1" applyProtection="1">
      <alignment horizontal="center" vertical="center" textRotation="90" wrapText="1"/>
      <protection locked="0"/>
    </xf>
    <xf numFmtId="0" fontId="10" fillId="5" borderId="16" xfId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 wrapText="1"/>
      <protection locked="0"/>
    </xf>
    <xf numFmtId="0" fontId="8" fillId="0" borderId="14" xfId="0" applyFont="1" applyBorder="1" applyAlignment="1" applyProtection="1">
      <alignment horizontal="center" vertical="center"/>
      <protection locked="0"/>
    </xf>
    <xf numFmtId="0" fontId="1" fillId="0" borderId="14" xfId="0" applyFont="1" applyBorder="1" applyAlignment="1" applyProtection="1">
      <alignment horizontal="left" wrapText="1"/>
      <protection locked="0"/>
    </xf>
    <xf numFmtId="0" fontId="1" fillId="0" borderId="13" xfId="0" applyFont="1" applyBorder="1" applyAlignment="1" applyProtection="1">
      <alignment horizontal="left" vertical="top" wrapText="1"/>
      <protection locked="0"/>
    </xf>
    <xf numFmtId="0" fontId="1" fillId="0" borderId="11" xfId="0" applyFont="1" applyBorder="1" applyAlignment="1" applyProtection="1">
      <alignment horizontal="left" vertical="top" wrapText="1"/>
      <protection locked="0"/>
    </xf>
    <xf numFmtId="0" fontId="1" fillId="0" borderId="12" xfId="0" applyFont="1" applyFill="1" applyBorder="1" applyAlignment="1" applyProtection="1">
      <alignment horizontal="left" vertical="center"/>
      <protection locked="0"/>
    </xf>
    <xf numFmtId="0" fontId="1" fillId="0" borderId="13" xfId="0" applyFont="1" applyFill="1" applyBorder="1" applyAlignment="1" applyProtection="1">
      <alignment horizontal="left" vertical="center"/>
      <protection locked="0"/>
    </xf>
    <xf numFmtId="0" fontId="1" fillId="0" borderId="11" xfId="0" applyFont="1" applyFill="1" applyBorder="1" applyAlignment="1" applyProtection="1">
      <alignment horizontal="left" vertical="center"/>
      <protection locked="0"/>
    </xf>
    <xf numFmtId="0" fontId="4" fillId="0" borderId="12" xfId="0" applyFont="1" applyBorder="1" applyAlignment="1" applyProtection="1">
      <alignment horizontal="left" wrapText="1"/>
      <protection locked="0"/>
    </xf>
    <xf numFmtId="0" fontId="4" fillId="0" borderId="13" xfId="0" applyFont="1" applyBorder="1" applyAlignment="1" applyProtection="1">
      <alignment horizontal="left" wrapText="1"/>
      <protection locked="0"/>
    </xf>
    <xf numFmtId="0" fontId="4" fillId="0" borderId="11" xfId="0" applyFont="1" applyBorder="1" applyAlignment="1" applyProtection="1">
      <alignment horizontal="left" wrapText="1"/>
      <protection locked="0"/>
    </xf>
    <xf numFmtId="0" fontId="4" fillId="4" borderId="12" xfId="0" applyFont="1" applyFill="1" applyBorder="1" applyAlignment="1" applyProtection="1">
      <alignment horizontal="left" vertical="center" wrapText="1"/>
      <protection locked="0"/>
    </xf>
    <xf numFmtId="0" fontId="7" fillId="3" borderId="10" xfId="0" applyFont="1" applyFill="1" applyBorder="1" applyAlignment="1" applyProtection="1">
      <alignment horizontal="center" vertical="center" textRotation="90" wrapText="1"/>
      <protection locked="0"/>
    </xf>
    <xf numFmtId="0" fontId="7" fillId="3" borderId="9" xfId="0" applyFont="1" applyFill="1" applyBorder="1" applyAlignment="1" applyProtection="1">
      <alignment horizontal="center" vertical="center" textRotation="90" wrapText="1"/>
      <protection locked="0"/>
    </xf>
    <xf numFmtId="0" fontId="7" fillId="3" borderId="15" xfId="0" applyFont="1" applyFill="1" applyBorder="1" applyAlignment="1" applyProtection="1">
      <alignment horizontal="center" vertical="center" textRotation="90" wrapText="1"/>
      <protection locked="0"/>
    </xf>
    <xf numFmtId="0" fontId="1" fillId="4" borderId="8" xfId="0" applyFont="1" applyFill="1" applyBorder="1" applyAlignment="1" applyProtection="1">
      <alignment horizontal="left" vertical="top" wrapText="1"/>
      <protection locked="0"/>
    </xf>
    <xf numFmtId="0" fontId="1" fillId="4" borderId="4" xfId="0" applyFont="1" applyFill="1" applyBorder="1" applyAlignment="1" applyProtection="1">
      <alignment horizontal="left" vertical="top" wrapText="1"/>
      <protection locked="0"/>
    </xf>
    <xf numFmtId="0" fontId="1" fillId="4" borderId="1" xfId="0" applyFont="1" applyFill="1" applyBorder="1" applyAlignment="1" applyProtection="1">
      <alignment horizontal="left" vertical="top" wrapText="1"/>
      <protection locked="0"/>
    </xf>
    <xf numFmtId="0" fontId="1" fillId="4" borderId="2" xfId="0" applyFont="1" applyFill="1" applyBorder="1" applyAlignment="1" applyProtection="1">
      <alignment horizontal="left" vertical="top" wrapText="1"/>
      <protection locked="0"/>
    </xf>
    <xf numFmtId="0" fontId="1" fillId="4" borderId="5" xfId="0" applyFont="1" applyFill="1" applyBorder="1" applyAlignment="1" applyProtection="1">
      <alignment horizontal="left" vertical="top" wrapText="1"/>
      <protection locked="0"/>
    </xf>
    <xf numFmtId="0" fontId="1" fillId="4" borderId="7" xfId="0" applyFont="1" applyFill="1" applyBorder="1" applyAlignment="1" applyProtection="1">
      <alignment horizontal="left" vertical="top" wrapText="1"/>
      <protection locked="0"/>
    </xf>
    <xf numFmtId="0" fontId="1" fillId="0" borderId="14" xfId="0" applyFont="1" applyBorder="1" applyAlignment="1" applyProtection="1">
      <alignment horizontal="center" vertical="center" textRotation="90"/>
      <protection locked="0"/>
    </xf>
    <xf numFmtId="0" fontId="0" fillId="0" borderId="6" xfId="0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7" fillId="0" borderId="2" xfId="0" applyFont="1" applyBorder="1" applyAlignment="1" applyProtection="1">
      <alignment horizontal="center" vertical="center" wrapText="1"/>
      <protection locked="0"/>
    </xf>
    <xf numFmtId="0" fontId="7" fillId="0" borderId="5" xfId="0" applyFont="1" applyBorder="1" applyAlignment="1" applyProtection="1">
      <alignment horizontal="center" vertical="center" wrapText="1"/>
      <protection locked="0"/>
    </xf>
    <xf numFmtId="0" fontId="7" fillId="0" borderId="7" xfId="0" applyFont="1" applyBorder="1" applyAlignment="1" applyProtection="1">
      <alignment horizontal="center" vertical="center" wrapText="1"/>
      <protection locked="0"/>
    </xf>
    <xf numFmtId="0" fontId="4" fillId="0" borderId="10" xfId="0" applyFont="1" applyBorder="1" applyAlignment="1" applyProtection="1">
      <alignment horizontal="left" vertical="top" wrapText="1"/>
      <protection locked="0"/>
    </xf>
    <xf numFmtId="0" fontId="4" fillId="7" borderId="12" xfId="0" applyFont="1" applyFill="1" applyBorder="1" applyAlignment="1" applyProtection="1">
      <alignment horizontal="left" vertical="center"/>
      <protection locked="0"/>
    </xf>
    <xf numFmtId="0" fontId="4" fillId="7" borderId="13" xfId="0" applyFont="1" applyFill="1" applyBorder="1" applyAlignment="1" applyProtection="1">
      <alignment horizontal="left" vertical="center"/>
      <protection locked="0"/>
    </xf>
    <xf numFmtId="0" fontId="4" fillId="7" borderId="11" xfId="0" applyFont="1" applyFill="1" applyBorder="1" applyAlignment="1" applyProtection="1">
      <alignment horizontal="left" vertical="center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3" xfId="0" applyFont="1" applyBorder="1" applyAlignment="1" applyProtection="1">
      <alignment horizontal="left" vertical="center" wrapText="1"/>
      <protection locked="0"/>
    </xf>
    <xf numFmtId="0" fontId="1" fillId="0" borderId="4" xfId="0" applyFont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 applyProtection="1">
      <alignment horizontal="left" vertical="top" wrapText="1"/>
      <protection locked="0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4" fillId="0" borderId="15" xfId="0" applyFont="1" applyBorder="1" applyAlignment="1" applyProtection="1">
      <alignment horizontal="left" vertical="center" wrapText="1"/>
      <protection locked="0"/>
    </xf>
    <xf numFmtId="0" fontId="1" fillId="0" borderId="14" xfId="0" applyFont="1" applyBorder="1" applyAlignment="1" applyProtection="1">
      <alignment horizontal="left" vertical="center"/>
      <protection locked="0"/>
    </xf>
    <xf numFmtId="0" fontId="4" fillId="0" borderId="12" xfId="0" applyFont="1" applyBorder="1" applyAlignment="1" applyProtection="1">
      <alignment horizontal="left" vertical="center" wrapText="1"/>
      <protection locked="0"/>
    </xf>
    <xf numFmtId="0" fontId="4" fillId="0" borderId="13" xfId="0" applyFont="1" applyBorder="1" applyAlignment="1" applyProtection="1">
      <alignment horizontal="left" vertical="center" wrapText="1"/>
      <protection locked="0"/>
    </xf>
    <xf numFmtId="0" fontId="4" fillId="0" borderId="11" xfId="0" applyFont="1" applyBorder="1" applyAlignment="1" applyProtection="1">
      <alignment horizontal="left" vertical="center" wrapText="1"/>
      <protection locked="0"/>
    </xf>
    <xf numFmtId="0" fontId="4" fillId="0" borderId="1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4" borderId="12" xfId="0" applyFont="1" applyFill="1" applyBorder="1" applyAlignment="1">
      <alignment horizontal="left" vertical="center" wrapText="1"/>
    </xf>
    <xf numFmtId="0" fontId="4" fillId="4" borderId="13" xfId="0" applyFont="1" applyFill="1" applyBorder="1" applyAlignment="1">
      <alignment horizontal="left" vertical="center" wrapText="1"/>
    </xf>
    <xf numFmtId="0" fontId="4" fillId="4" borderId="11" xfId="0" applyFont="1" applyFill="1" applyBorder="1" applyAlignment="1">
      <alignment horizontal="left" vertical="center" wrapText="1"/>
    </xf>
    <xf numFmtId="0" fontId="1" fillId="0" borderId="12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4" fillId="0" borderId="12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14" fontId="0" fillId="0" borderId="15" xfId="0" applyNumberFormat="1" applyBorder="1" applyAlignment="1">
      <alignment horizontal="center" vertical="center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14" fontId="0" fillId="0" borderId="5" xfId="0" applyNumberFormat="1" applyBorder="1" applyAlignment="1">
      <alignment horizontal="center" vertical="center"/>
    </xf>
    <xf numFmtId="14" fontId="0" fillId="0" borderId="7" xfId="0" applyNumberFormat="1" applyBorder="1" applyAlignment="1">
      <alignment horizontal="center" vertical="center"/>
    </xf>
    <xf numFmtId="0" fontId="1" fillId="0" borderId="13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12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14" fontId="0" fillId="0" borderId="21" xfId="0" applyNumberFormat="1" applyBorder="1" applyAlignment="1">
      <alignment horizontal="left" vertical="center"/>
    </xf>
    <xf numFmtId="14" fontId="0" fillId="0" borderId="22" xfId="0" applyNumberFormat="1" applyBorder="1" applyAlignment="1">
      <alignment horizontal="left" vertical="center"/>
    </xf>
    <xf numFmtId="14" fontId="2" fillId="4" borderId="5" xfId="0" applyNumberFormat="1" applyFont="1" applyFill="1" applyBorder="1" applyAlignment="1">
      <alignment horizontal="center" vertical="center" wrapText="1"/>
    </xf>
    <xf numFmtId="14" fontId="2" fillId="4" borderId="7" xfId="0" applyNumberFormat="1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left" vertical="center" wrapText="1"/>
    </xf>
    <xf numFmtId="0" fontId="4" fillId="7" borderId="12" xfId="0" applyFont="1" applyFill="1" applyBorder="1" applyAlignment="1">
      <alignment horizontal="left" vertical="center"/>
    </xf>
    <xf numFmtId="0" fontId="4" fillId="7" borderId="13" xfId="0" applyFont="1" applyFill="1" applyBorder="1" applyAlignment="1">
      <alignment horizontal="left" vertical="center"/>
    </xf>
    <xf numFmtId="0" fontId="4" fillId="7" borderId="11" xfId="0" applyFont="1" applyFill="1" applyBorder="1" applyAlignment="1">
      <alignment horizontal="left" vertical="center"/>
    </xf>
    <xf numFmtId="0" fontId="4" fillId="7" borderId="12" xfId="0" applyFont="1" applyFill="1" applyBorder="1" applyAlignment="1">
      <alignment horizontal="left" vertical="center" wrapText="1"/>
    </xf>
    <xf numFmtId="0" fontId="4" fillId="7" borderId="13" xfId="0" applyFont="1" applyFill="1" applyBorder="1" applyAlignment="1">
      <alignment horizontal="left" vertical="center" wrapText="1"/>
    </xf>
    <xf numFmtId="0" fontId="4" fillId="7" borderId="11" xfId="0" applyFont="1" applyFill="1" applyBorder="1" applyAlignment="1">
      <alignment horizontal="left" vertical="center" wrapText="1"/>
    </xf>
    <xf numFmtId="14" fontId="0" fillId="0" borderId="14" xfId="0" applyNumberFormat="1" applyBorder="1" applyAlignment="1">
      <alignment horizontal="center" vertical="center"/>
    </xf>
    <xf numFmtId="14" fontId="0" fillId="0" borderId="12" xfId="0" applyNumberFormat="1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0" fontId="1" fillId="0" borderId="8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12" xfId="0" applyFont="1" applyFill="1" applyBorder="1" applyAlignment="1">
      <alignment horizontal="left" vertical="center"/>
    </xf>
    <xf numFmtId="0" fontId="1" fillId="0" borderId="13" xfId="0" applyFont="1" applyFill="1" applyBorder="1" applyAlignment="1">
      <alignment horizontal="left" vertical="center"/>
    </xf>
    <xf numFmtId="0" fontId="1" fillId="0" borderId="11" xfId="0" applyFont="1" applyFill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2" fillId="0" borderId="0" xfId="0" applyFont="1" applyAlignment="1">
      <alignment horizontal="left"/>
    </xf>
    <xf numFmtId="14" fontId="0" fillId="0" borderId="12" xfId="0" applyNumberFormat="1" applyBorder="1" applyAlignment="1">
      <alignment horizontal="left"/>
    </xf>
    <xf numFmtId="14" fontId="0" fillId="0" borderId="13" xfId="0" applyNumberFormat="1" applyBorder="1" applyAlignment="1">
      <alignment horizontal="left"/>
    </xf>
    <xf numFmtId="14" fontId="0" fillId="0" borderId="11" xfId="0" applyNumberFormat="1" applyBorder="1" applyAlignment="1">
      <alignment horizontal="left"/>
    </xf>
    <xf numFmtId="0" fontId="0" fillId="0" borderId="0" xfId="0" applyAlignment="1">
      <alignment horizontal="left" vertical="center"/>
    </xf>
    <xf numFmtId="0" fontId="2" fillId="0" borderId="8" xfId="0" applyFont="1" applyBorder="1" applyAlignment="1" applyProtection="1">
      <alignment horizontal="left" vertical="top" wrapText="1"/>
      <protection locked="0"/>
    </xf>
    <xf numFmtId="0" fontId="10" fillId="5" borderId="16" xfId="1" applyAlignment="1">
      <alignment horizontal="center" vertical="center"/>
    </xf>
    <xf numFmtId="0" fontId="0" fillId="0" borderId="10" xfId="0" applyBorder="1" applyAlignment="1">
      <alignment horizontal="center"/>
    </xf>
    <xf numFmtId="0" fontId="12" fillId="0" borderId="0" xfId="0" applyFont="1" applyAlignment="1" applyProtection="1">
      <alignment horizontal="center"/>
    </xf>
    <xf numFmtId="0" fontId="4" fillId="7" borderId="14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center" vertical="center" wrapText="1"/>
    </xf>
    <xf numFmtId="14" fontId="13" fillId="0" borderId="12" xfId="0" applyNumberFormat="1" applyFont="1" applyBorder="1" applyAlignment="1">
      <alignment horizontal="left"/>
    </xf>
    <xf numFmtId="14" fontId="13" fillId="0" borderId="13" xfId="0" applyNumberFormat="1" applyFont="1" applyBorder="1" applyAlignment="1">
      <alignment horizontal="left"/>
    </xf>
    <xf numFmtId="14" fontId="13" fillId="0" borderId="11" xfId="0" applyNumberFormat="1" applyFont="1" applyBorder="1" applyAlignment="1">
      <alignment horizontal="left"/>
    </xf>
    <xf numFmtId="0" fontId="1" fillId="4" borderId="12" xfId="0" applyFont="1" applyFill="1" applyBorder="1" applyAlignment="1">
      <alignment horizontal="left" vertical="center" wrapText="1"/>
    </xf>
    <xf numFmtId="0" fontId="7" fillId="6" borderId="0" xfId="0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2" xfId="0" applyFont="1" applyBorder="1" applyAlignment="1">
      <alignment horizontal="center"/>
    </xf>
  </cellXfs>
  <cellStyles count="2">
    <cellStyle name="Controlecel" xfId="1" builtinId="23"/>
    <cellStyle name="Standaard" xfId="0" builtinId="0"/>
  </cellStyles>
  <dxfs count="5"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i="1">
                <a:solidFill>
                  <a:sysClr val="windowText" lastClr="000000"/>
                </a:solidFill>
              </a:rPr>
              <a:t>Overzicht van verworven competenties per cluster</a:t>
            </a:r>
          </a:p>
        </c:rich>
      </c:tx>
      <c:layout>
        <c:manualLayout>
          <c:xMode val="edge"/>
          <c:yMode val="edge"/>
          <c:x val="0.13382550829122031"/>
          <c:y val="1.6709469008681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1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4424976157259725E-3"/>
          <c:y val="6.9958825082588702E-2"/>
          <c:w val="0.99404822144979621"/>
          <c:h val="0.35525049500142447"/>
        </c:manualLayout>
      </c:layout>
      <c:bar3DChart>
        <c:barDir val="col"/>
        <c:grouping val="percentStacked"/>
        <c:varyColors val="0"/>
        <c:ser>
          <c:idx val="1"/>
          <c:order val="1"/>
          <c:tx>
            <c:strRef>
              <c:f>'overzicht vanuit gewone tabel'!$C$3</c:f>
              <c:strCache>
                <c:ptCount val="1"/>
                <c:pt idx="0">
                  <c:v>verworven competenties per cluster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tabel'!$A$4:$A$14</c:f>
              <c:strCache>
                <c:ptCount val="11"/>
                <c:pt idx="0">
                  <c:v>1. Organiseert de eigen werkzaamheden</c:v>
                </c:pt>
                <c:pt idx="1">
                  <c:v>2. Werkt methodisch</c:v>
                </c:pt>
                <c:pt idx="2">
                  <c:v>3. Werkt in team</c:v>
                </c:pt>
                <c:pt idx="3">
                  <c:v>4. Werkt met en binnen het sociale netwerk van de zorgvrager</c:v>
                </c:pt>
                <c:pt idx="4">
                  <c:v>5. Benadert de zorgvrager empatisch</c:v>
                </c:pt>
                <c:pt idx="5">
                  <c:v>6. Helpt andere zorgverstrekkers bij de zorgverlening</c:v>
                </c:pt>
                <c:pt idx="6">
                  <c:v>7. Verzorgt het woon- en leefklimaat van de zorgvrager</c:v>
                </c:pt>
                <c:pt idx="7">
                  <c:v>8. Staat in voor de verzorging en de algemen dagelijkse levensverrichtingen van de oudere zorgvrager</c:v>
                </c:pt>
                <c:pt idx="8">
                  <c:v>9. Staat in voor de verzorging van langdurige zieke of terminale zorgvragers</c:v>
                </c:pt>
                <c:pt idx="9">
                  <c:v>10. Begeleidt kinderen in een opvangsituatie</c:v>
                </c:pt>
                <c:pt idx="10">
                  <c:v>11. Staat in voor de verzorging en de algemene dagelijkse levensverrichtingen van het kind</c:v>
                </c:pt>
              </c:strCache>
            </c:strRef>
          </c:cat>
          <c:val>
            <c:numRef>
              <c:f>'overzicht vanuit gewone tabel'!$C$4:$C$14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'overzicht vanuit gewone tabel'!$D$3</c:f>
              <c:strCache>
                <c:ptCount val="1"/>
                <c:pt idx="0">
                  <c:v>nog te verwerven competenties per cluster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tabel'!$A$4:$A$14</c:f>
              <c:strCache>
                <c:ptCount val="11"/>
                <c:pt idx="0">
                  <c:v>1. Organiseert de eigen werkzaamheden</c:v>
                </c:pt>
                <c:pt idx="1">
                  <c:v>2. Werkt methodisch</c:v>
                </c:pt>
                <c:pt idx="2">
                  <c:v>3. Werkt in team</c:v>
                </c:pt>
                <c:pt idx="3">
                  <c:v>4. Werkt met en binnen het sociale netwerk van de zorgvrager</c:v>
                </c:pt>
                <c:pt idx="4">
                  <c:v>5. Benadert de zorgvrager empatisch</c:v>
                </c:pt>
                <c:pt idx="5">
                  <c:v>6. Helpt andere zorgverstrekkers bij de zorgverlening</c:v>
                </c:pt>
                <c:pt idx="6">
                  <c:v>7. Verzorgt het woon- en leefklimaat van de zorgvrager</c:v>
                </c:pt>
                <c:pt idx="7">
                  <c:v>8. Staat in voor de verzorging en de algemen dagelijkse levensverrichtingen van de oudere zorgvrager</c:v>
                </c:pt>
                <c:pt idx="8">
                  <c:v>9. Staat in voor de verzorging van langdurige zieke of terminale zorgvragers</c:v>
                </c:pt>
                <c:pt idx="9">
                  <c:v>10. Begeleidt kinderen in een opvangsituatie</c:v>
                </c:pt>
                <c:pt idx="10">
                  <c:v>11. Staat in voor de verzorging en de algemene dagelijkse levensverrichtingen van het kind</c:v>
                </c:pt>
              </c:strCache>
            </c:strRef>
          </c:cat>
          <c:val>
            <c:numRef>
              <c:f>'overzicht vanuit gewone tabel'!$D$4:$D$14</c:f>
              <c:numCache>
                <c:formatCode>General</c:formatCode>
                <c:ptCount val="11"/>
                <c:pt idx="0">
                  <c:v>19</c:v>
                </c:pt>
                <c:pt idx="1">
                  <c:v>8</c:v>
                </c:pt>
                <c:pt idx="2">
                  <c:v>5</c:v>
                </c:pt>
                <c:pt idx="3">
                  <c:v>13</c:v>
                </c:pt>
                <c:pt idx="4">
                  <c:v>6</c:v>
                </c:pt>
                <c:pt idx="5">
                  <c:v>7</c:v>
                </c:pt>
                <c:pt idx="6">
                  <c:v>3</c:v>
                </c:pt>
                <c:pt idx="7">
                  <c:v>20</c:v>
                </c:pt>
                <c:pt idx="8">
                  <c:v>3</c:v>
                </c:pt>
                <c:pt idx="9">
                  <c:v>5</c:v>
                </c:pt>
                <c:pt idx="1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01829472"/>
        <c:axId val="414754000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'overzicht vanuit gewone tabel'!$B$3</c15:sqref>
                        </c15:formulaRef>
                      </c:ext>
                    </c:extLst>
                    <c:strCache>
                      <c:ptCount val="1"/>
                      <c:pt idx="0">
                        <c:v>aantal te behalen doelen per cluster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hade val="51000"/>
                          <a:satMod val="130000"/>
                        </a:schemeClr>
                      </a:gs>
                      <a:gs pos="80000">
                        <a:schemeClr val="accent1">
                          <a:shade val="93000"/>
                          <a:satMod val="130000"/>
                        </a:schemeClr>
                      </a:gs>
                      <a:gs pos="100000">
                        <a:schemeClr val="accent1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'overzicht vanuit gewone tabel'!$A$4:$A$14</c15:sqref>
                        </c15:formulaRef>
                      </c:ext>
                    </c:extLst>
                    <c:strCache>
                      <c:ptCount val="11"/>
                      <c:pt idx="0">
                        <c:v>1. Organiseert de eigen werkzaamheden</c:v>
                      </c:pt>
                      <c:pt idx="1">
                        <c:v>2. Werkt methodisch</c:v>
                      </c:pt>
                      <c:pt idx="2">
                        <c:v>3. Werkt in team</c:v>
                      </c:pt>
                      <c:pt idx="3">
                        <c:v>4. Werkt met en binnen het sociale netwerk van de zorgvrager</c:v>
                      </c:pt>
                      <c:pt idx="4">
                        <c:v>5. Benadert de zorgvrager empatisch</c:v>
                      </c:pt>
                      <c:pt idx="5">
                        <c:v>6. Helpt andere zorgverstrekkers bij de zorgverlening</c:v>
                      </c:pt>
                      <c:pt idx="6">
                        <c:v>7. Verzorgt het woon- en leefklimaat van de zorgvrager</c:v>
                      </c:pt>
                      <c:pt idx="7">
                        <c:v>8. Staat in voor de verzorging en de algemen dagelijkse levensverrichtingen van de oudere zorgvrager</c:v>
                      </c:pt>
                      <c:pt idx="8">
                        <c:v>9. Staat in voor de verzorging van langdurige zieke of terminale zorgvragers</c:v>
                      </c:pt>
                      <c:pt idx="9">
                        <c:v>10. Begeleidt kinderen in een opvangsituatie</c:v>
                      </c:pt>
                      <c:pt idx="10">
                        <c:v>11. Staat in voor de verzorging en de algemene dagelijkse levensverrichtingen van het kind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'overzicht vanuit gewone tabel'!$B$4:$B$14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19</c:v>
                      </c:pt>
                      <c:pt idx="1">
                        <c:v>8</c:v>
                      </c:pt>
                      <c:pt idx="2">
                        <c:v>5</c:v>
                      </c:pt>
                      <c:pt idx="3">
                        <c:v>13</c:v>
                      </c:pt>
                      <c:pt idx="4">
                        <c:v>6</c:v>
                      </c:pt>
                      <c:pt idx="5">
                        <c:v>7</c:v>
                      </c:pt>
                      <c:pt idx="6">
                        <c:v>3</c:v>
                      </c:pt>
                      <c:pt idx="7">
                        <c:v>20</c:v>
                      </c:pt>
                      <c:pt idx="8">
                        <c:v>3</c:v>
                      </c:pt>
                      <c:pt idx="9">
                        <c:v>5</c:v>
                      </c:pt>
                      <c:pt idx="10">
                        <c:v>8</c:v>
                      </c:pt>
                    </c:numCache>
                  </c:numRef>
                </c:val>
                <c:shape val="box"/>
              </c15:ser>
            </c15:filteredBarSeries>
          </c:ext>
        </c:extLst>
      </c:bar3DChart>
      <c:catAx>
        <c:axId val="30182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4754000"/>
        <c:crosses val="autoZero"/>
        <c:auto val="1"/>
        <c:lblAlgn val="ctr"/>
        <c:lblOffset val="100"/>
        <c:noMultiLvlLbl val="0"/>
      </c:catAx>
      <c:valAx>
        <c:axId val="41475400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30182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658564024889783E-2"/>
          <c:y val="0.91609724385191227"/>
          <c:w val="0.79001966850600636"/>
          <c:h val="6.482794086968334E-2"/>
        </c:manualLayout>
      </c:layout>
      <c:overlay val="0"/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0</xdr:colOff>
      <xdr:row>1</xdr:row>
      <xdr:rowOff>0</xdr:rowOff>
    </xdr:from>
    <xdr:ext cx="413332" cy="333375"/>
    <xdr:sp macro="" textlink="">
      <xdr:nvSpPr>
        <xdr:cNvPr id="2" name="Tekstvak 1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oneCellAnchor>
    <xdr:from>
      <xdr:col>32</xdr:col>
      <xdr:colOff>76200</xdr:colOff>
      <xdr:row>3</xdr:row>
      <xdr:rowOff>1371600</xdr:rowOff>
    </xdr:from>
    <xdr:ext cx="184731" cy="264560"/>
    <xdr:sp macro="" textlink="">
      <xdr:nvSpPr>
        <xdr:cNvPr id="3" name="Tekstvak 2"/>
        <xdr:cNvSpPr txBox="1"/>
      </xdr:nvSpPr>
      <xdr:spPr>
        <a:xfrm>
          <a:off x="11153775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29</xdr:col>
      <xdr:colOff>0</xdr:colOff>
      <xdr:row>1</xdr:row>
      <xdr:rowOff>0</xdr:rowOff>
    </xdr:from>
    <xdr:ext cx="413332" cy="333375"/>
    <xdr:sp macro="" textlink="">
      <xdr:nvSpPr>
        <xdr:cNvPr id="5" name="Tekstvak 4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twoCellAnchor>
    <xdr:from>
      <xdr:col>4</xdr:col>
      <xdr:colOff>47625</xdr:colOff>
      <xdr:row>3</xdr:row>
      <xdr:rowOff>628649</xdr:rowOff>
    </xdr:from>
    <xdr:to>
      <xdr:col>4</xdr:col>
      <xdr:colOff>152400</xdr:colOff>
      <xdr:row>4</xdr:row>
      <xdr:rowOff>85724</xdr:rowOff>
    </xdr:to>
    <xdr:sp macro="" textlink="">
      <xdr:nvSpPr>
        <xdr:cNvPr id="7" name="Tekstvak 6"/>
        <xdr:cNvSpPr txBox="1"/>
      </xdr:nvSpPr>
      <xdr:spPr>
        <a:xfrm>
          <a:off x="4076700" y="1704974"/>
          <a:ext cx="104775" cy="104775"/>
        </a:xfrm>
        <a:prstGeom prst="rect">
          <a:avLst/>
        </a:prstGeom>
        <a:solidFill>
          <a:srgbClr val="FF00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BE" sz="1100"/>
        </a:p>
      </xdr:txBody>
    </xdr:sp>
    <xdr:clientData/>
  </xdr:twoCellAnchor>
  <xdr:oneCellAnchor>
    <xdr:from>
      <xdr:col>33</xdr:col>
      <xdr:colOff>76200</xdr:colOff>
      <xdr:row>3</xdr:row>
      <xdr:rowOff>1371600</xdr:rowOff>
    </xdr:from>
    <xdr:ext cx="184731" cy="264560"/>
    <xdr:sp macro="" textlink="">
      <xdr:nvSpPr>
        <xdr:cNvPr id="12" name="Tekstvak 11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33</xdr:col>
      <xdr:colOff>76200</xdr:colOff>
      <xdr:row>3</xdr:row>
      <xdr:rowOff>1371600</xdr:rowOff>
    </xdr:from>
    <xdr:ext cx="184731" cy="264560"/>
    <xdr:sp macro="" textlink="">
      <xdr:nvSpPr>
        <xdr:cNvPr id="14" name="Tekstvak 13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twoCellAnchor editAs="oneCell">
    <xdr:from>
      <xdr:col>1</xdr:col>
      <xdr:colOff>95251</xdr:colOff>
      <xdr:row>1</xdr:row>
      <xdr:rowOff>57150</xdr:rowOff>
    </xdr:from>
    <xdr:to>
      <xdr:col>1</xdr:col>
      <xdr:colOff>911434</xdr:colOff>
      <xdr:row>1</xdr:row>
      <xdr:rowOff>456750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80975"/>
          <a:ext cx="816183" cy="39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27</xdr:row>
      <xdr:rowOff>28575</xdr:rowOff>
    </xdr:from>
    <xdr:to>
      <xdr:col>9</xdr:col>
      <xdr:colOff>219075</xdr:colOff>
      <xdr:row>58</xdr:row>
      <xdr:rowOff>95249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s\Personeel$\mvandensteen\Mijn%20documenten\marnix\CLW\Administratie\Begeleiding%20leerkrachten\ILT%20en%20rapport%20PAV\ILT%20PAV%202e%20graad%200811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LT PAV 2e gr."/>
      <sheetName val="overzicht vanuit gewone tabel"/>
      <sheetName val="Rapport"/>
      <sheetName val="gegevensvalidatie"/>
    </sheetNames>
    <sheetDataSet>
      <sheetData sheetId="0">
        <row r="11">
          <cell r="C11" t="str">
            <v>joske</v>
          </cell>
        </row>
        <row r="12">
          <cell r="C12" t="str">
            <v>Kristien</v>
          </cell>
        </row>
      </sheetData>
      <sheetData sheetId="1"/>
      <sheetData sheetId="2"/>
      <sheetData sheetId="3">
        <row r="3">
          <cell r="C3" t="str">
            <v>Kerst</v>
          </cell>
          <cell r="G3" t="str">
            <v>2015 - 2016</v>
          </cell>
        </row>
        <row r="4">
          <cell r="C4" t="str">
            <v>Pasen</v>
          </cell>
          <cell r="G4" t="str">
            <v>2016 - 2017</v>
          </cell>
        </row>
        <row r="5">
          <cell r="C5" t="str">
            <v>Juni</v>
          </cell>
          <cell r="G5" t="str">
            <v>2017 - 2018</v>
          </cell>
        </row>
        <row r="6">
          <cell r="G6" t="str">
            <v>2018 - 2019</v>
          </cell>
        </row>
        <row r="7">
          <cell r="G7" t="str">
            <v>2019 - 2020</v>
          </cell>
        </row>
        <row r="8">
          <cell r="G8" t="str">
            <v>2020 - 2021</v>
          </cell>
        </row>
        <row r="9">
          <cell r="G9" t="str">
            <v>2021 - 2022</v>
          </cell>
        </row>
        <row r="10">
          <cell r="G10" t="str">
            <v>2022 - 2023</v>
          </cell>
        </row>
        <row r="11">
          <cell r="G11" t="str">
            <v>2023 - 2024</v>
          </cell>
        </row>
        <row r="12">
          <cell r="G12" t="str">
            <v>2024 - 2025</v>
          </cell>
        </row>
        <row r="13">
          <cell r="G13" t="str">
            <v>2025 - 2026</v>
          </cell>
        </row>
        <row r="14">
          <cell r="G14" t="str">
            <v>2026 - 2027</v>
          </cell>
        </row>
        <row r="15">
          <cell r="G15" t="str">
            <v>2027 - 2028</v>
          </cell>
        </row>
        <row r="16">
          <cell r="G16" t="str">
            <v>2028 - 2029</v>
          </cell>
        </row>
        <row r="17">
          <cell r="G17" t="str">
            <v>2029 - 2030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1" displayName="Tabel1" ref="A3:D14" totalsRowShown="0" headerRowDxfId="4">
  <autoFilter ref="A3:D14"/>
  <tableColumns count="4">
    <tableColumn id="1" name="Overzicht" dataDxfId="3"/>
    <tableColumn id="2" name="aantal te behalen doelen per cluster" dataDxfId="2">
      <calculatedColumnFormula>COUNTA('ILT verzorgende'!B21:B45)</calculatedColumnFormula>
    </tableColumn>
    <tableColumn id="3" name="verworven competenties per cluster" dataDxfId="1">
      <calculatedColumnFormula>B4-D4</calculatedColumnFormula>
    </tableColumn>
    <tableColumn id="4" name="nog te verwerven competenties per cluster" dataDxfId="0">
      <calculatedColumnFormula>COUNTBLANK('ILT verzorgende'!B21:D45)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indexed="53"/>
  </sheetPr>
  <dimension ref="A1:AJ156"/>
  <sheetViews>
    <sheetView tabSelected="1" zoomScaleNormal="100" zoomScalePageLayoutView="90" workbookViewId="0">
      <selection activeCell="F20" sqref="F20"/>
    </sheetView>
  </sheetViews>
  <sheetFormatPr defaultColWidth="9" defaultRowHeight="12.75" x14ac:dyDescent="0.2"/>
  <cols>
    <col min="1" max="1" width="1.7109375" style="33" customWidth="1"/>
    <col min="2" max="2" width="21.5703125" style="36" customWidth="1"/>
    <col min="3" max="3" width="35.42578125" style="36" customWidth="1"/>
    <col min="4" max="4" width="1.7109375" style="36" customWidth="1"/>
    <col min="5" max="5" width="5.28515625" style="36" customWidth="1"/>
    <col min="6" max="6" width="10.140625" style="36" customWidth="1"/>
    <col min="7" max="16" width="3" style="36" customWidth="1"/>
    <col min="17" max="17" width="3.28515625" style="36" customWidth="1"/>
    <col min="18" max="25" width="3" style="36" customWidth="1"/>
    <col min="26" max="26" width="2.85546875" style="33" customWidth="1"/>
    <col min="27" max="35" width="3" style="33" customWidth="1"/>
    <col min="36" max="16384" width="9" style="33"/>
  </cols>
  <sheetData>
    <row r="1" spans="2:36" ht="9.9499999999999993" customHeight="1" x14ac:dyDescent="0.2"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4"/>
      <c r="X1" s="35"/>
    </row>
    <row r="2" spans="2:36" ht="62.25" customHeight="1" thickBot="1" x14ac:dyDescent="0.25">
      <c r="B2" s="146" t="s">
        <v>66</v>
      </c>
      <c r="C2" s="147"/>
      <c r="D2" s="37"/>
      <c r="E2" s="161" t="s">
        <v>63</v>
      </c>
      <c r="F2" s="162"/>
      <c r="G2" s="38" t="s">
        <v>5</v>
      </c>
      <c r="H2" s="38" t="s">
        <v>5</v>
      </c>
      <c r="I2" s="38" t="s">
        <v>5</v>
      </c>
      <c r="J2" s="38" t="s">
        <v>5</v>
      </c>
      <c r="K2" s="38" t="s">
        <v>5</v>
      </c>
      <c r="L2" s="38" t="s">
        <v>5</v>
      </c>
      <c r="M2" s="38" t="s">
        <v>5</v>
      </c>
      <c r="N2" s="38" t="s">
        <v>5</v>
      </c>
      <c r="O2" s="38" t="s">
        <v>5</v>
      </c>
      <c r="P2" s="38" t="s">
        <v>5</v>
      </c>
      <c r="Q2" s="38" t="s">
        <v>5</v>
      </c>
      <c r="R2" s="38" t="s">
        <v>5</v>
      </c>
      <c r="S2" s="38" t="s">
        <v>5</v>
      </c>
      <c r="T2" s="38" t="s">
        <v>5</v>
      </c>
      <c r="U2" s="38" t="s">
        <v>5</v>
      </c>
      <c r="V2" s="38" t="s">
        <v>5</v>
      </c>
      <c r="W2" s="38" t="s">
        <v>5</v>
      </c>
      <c r="X2" s="38" t="s">
        <v>5</v>
      </c>
      <c r="Y2" s="38" t="s">
        <v>5</v>
      </c>
      <c r="Z2" s="39" t="s">
        <v>5</v>
      </c>
      <c r="AA2" s="40" t="s">
        <v>5</v>
      </c>
      <c r="AB2" s="40" t="s">
        <v>5</v>
      </c>
      <c r="AC2" s="40" t="s">
        <v>5</v>
      </c>
      <c r="AD2" s="39" t="s">
        <v>5</v>
      </c>
      <c r="AE2" s="39" t="s">
        <v>5</v>
      </c>
      <c r="AF2" s="39" t="s">
        <v>5</v>
      </c>
      <c r="AG2" s="40" t="s">
        <v>5</v>
      </c>
      <c r="AH2" s="40" t="s">
        <v>5</v>
      </c>
      <c r="AI2" s="40" t="s">
        <v>5</v>
      </c>
    </row>
    <row r="3" spans="2:36" ht="12.75" customHeight="1" thickTop="1" thickBot="1" x14ac:dyDescent="0.25">
      <c r="B3" s="168"/>
      <c r="C3" s="168"/>
      <c r="D3" s="37"/>
      <c r="E3" s="163"/>
      <c r="F3" s="164"/>
      <c r="G3" s="136" t="s">
        <v>9</v>
      </c>
      <c r="H3" s="136" t="s">
        <v>9</v>
      </c>
      <c r="I3" s="136" t="s">
        <v>9</v>
      </c>
      <c r="J3" s="136" t="s">
        <v>9</v>
      </c>
      <c r="K3" s="136" t="s">
        <v>9</v>
      </c>
      <c r="L3" s="136" t="s">
        <v>9</v>
      </c>
      <c r="M3" s="136" t="s">
        <v>9</v>
      </c>
      <c r="N3" s="136" t="s">
        <v>9</v>
      </c>
      <c r="O3" s="136" t="s">
        <v>9</v>
      </c>
      <c r="P3" s="136" t="s">
        <v>9</v>
      </c>
      <c r="Q3" s="136" t="s">
        <v>9</v>
      </c>
      <c r="R3" s="136" t="s">
        <v>9</v>
      </c>
      <c r="S3" s="133" t="s">
        <v>9</v>
      </c>
      <c r="T3" s="136" t="s">
        <v>9</v>
      </c>
      <c r="U3" s="136" t="s">
        <v>9</v>
      </c>
      <c r="V3" s="136" t="s">
        <v>9</v>
      </c>
      <c r="W3" s="136" t="s">
        <v>9</v>
      </c>
      <c r="X3" s="136" t="s">
        <v>9</v>
      </c>
      <c r="Y3" s="136" t="s">
        <v>9</v>
      </c>
      <c r="Z3" s="137" t="s">
        <v>9</v>
      </c>
      <c r="AA3" s="145" t="s">
        <v>27</v>
      </c>
      <c r="AB3" s="145"/>
      <c r="AC3" s="145"/>
      <c r="AD3" s="145" t="s">
        <v>28</v>
      </c>
      <c r="AE3" s="145"/>
      <c r="AF3" s="145"/>
      <c r="AG3" s="145" t="s">
        <v>29</v>
      </c>
      <c r="AH3" s="145"/>
      <c r="AI3" s="145"/>
      <c r="AJ3" s="41"/>
    </row>
    <row r="4" spans="2:36" ht="51" customHeight="1" thickTop="1" thickBot="1" x14ac:dyDescent="0.25">
      <c r="B4" s="169" t="s">
        <v>65</v>
      </c>
      <c r="C4" s="170"/>
      <c r="D4" s="42"/>
      <c r="E4" s="163"/>
      <c r="F4" s="164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4"/>
      <c r="T4" s="137"/>
      <c r="U4" s="137"/>
      <c r="V4" s="137"/>
      <c r="W4" s="137"/>
      <c r="X4" s="137"/>
      <c r="Y4" s="137"/>
      <c r="Z4" s="137"/>
      <c r="AA4" s="144" t="s">
        <v>62</v>
      </c>
      <c r="AB4" s="144" t="s">
        <v>62</v>
      </c>
      <c r="AC4" s="144" t="s">
        <v>62</v>
      </c>
      <c r="AD4" s="144" t="s">
        <v>62</v>
      </c>
      <c r="AE4" s="144" t="s">
        <v>62</v>
      </c>
      <c r="AF4" s="144" t="s">
        <v>62</v>
      </c>
      <c r="AG4" s="144" t="s">
        <v>62</v>
      </c>
      <c r="AH4" s="144" t="s">
        <v>62</v>
      </c>
      <c r="AI4" s="144" t="s">
        <v>62</v>
      </c>
    </row>
    <row r="5" spans="2:36" ht="12.75" customHeight="1" thickTop="1" thickBot="1" x14ac:dyDescent="0.25">
      <c r="B5" s="171"/>
      <c r="C5" s="172"/>
      <c r="D5" s="42"/>
      <c r="E5" s="163"/>
      <c r="F5" s="164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4"/>
      <c r="T5" s="137"/>
      <c r="U5" s="137"/>
      <c r="V5" s="137"/>
      <c r="W5" s="137"/>
      <c r="X5" s="137"/>
      <c r="Y5" s="137"/>
      <c r="Z5" s="137"/>
      <c r="AA5" s="144"/>
      <c r="AB5" s="144"/>
      <c r="AC5" s="144"/>
      <c r="AD5" s="144"/>
      <c r="AE5" s="144"/>
      <c r="AF5" s="144"/>
      <c r="AG5" s="144"/>
      <c r="AH5" s="144"/>
      <c r="AI5" s="144"/>
    </row>
    <row r="6" spans="2:36" ht="12.75" customHeight="1" thickTop="1" thickBot="1" x14ac:dyDescent="0.25">
      <c r="B6" s="171"/>
      <c r="C6" s="172"/>
      <c r="D6" s="42"/>
      <c r="E6" s="165"/>
      <c r="F6" s="166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4"/>
      <c r="T6" s="137"/>
      <c r="U6" s="137"/>
      <c r="V6" s="137"/>
      <c r="W6" s="137"/>
      <c r="X6" s="137"/>
      <c r="Y6" s="137"/>
      <c r="Z6" s="137"/>
      <c r="AA6" s="144"/>
      <c r="AB6" s="144"/>
      <c r="AC6" s="144"/>
      <c r="AD6" s="144"/>
      <c r="AE6" s="144"/>
      <c r="AF6" s="144"/>
      <c r="AG6" s="144"/>
      <c r="AH6" s="144"/>
      <c r="AI6" s="144"/>
    </row>
    <row r="7" spans="2:36" ht="12.75" customHeight="1" thickTop="1" thickBot="1" x14ac:dyDescent="0.25">
      <c r="B7" s="171"/>
      <c r="C7" s="172"/>
      <c r="D7" s="42"/>
      <c r="E7" s="158" t="s">
        <v>10</v>
      </c>
      <c r="F7" s="159" t="s">
        <v>250</v>
      </c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4"/>
      <c r="T7" s="137"/>
      <c r="U7" s="137"/>
      <c r="V7" s="137"/>
      <c r="W7" s="137"/>
      <c r="X7" s="137"/>
      <c r="Y7" s="137"/>
      <c r="Z7" s="137"/>
      <c r="AA7" s="144"/>
      <c r="AB7" s="144"/>
      <c r="AC7" s="144"/>
      <c r="AD7" s="144"/>
      <c r="AE7" s="144"/>
      <c r="AF7" s="144"/>
      <c r="AG7" s="144"/>
      <c r="AH7" s="144"/>
      <c r="AI7" s="144"/>
    </row>
    <row r="8" spans="2:36" ht="12.75" customHeight="1" thickTop="1" thickBot="1" x14ac:dyDescent="0.25">
      <c r="B8" s="171"/>
      <c r="C8" s="172"/>
      <c r="D8" s="42"/>
      <c r="E8" s="159"/>
      <c r="F8" s="159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4"/>
      <c r="T8" s="137"/>
      <c r="U8" s="137"/>
      <c r="V8" s="137"/>
      <c r="W8" s="137"/>
      <c r="X8" s="137"/>
      <c r="Y8" s="137"/>
      <c r="Z8" s="137"/>
      <c r="AA8" s="144"/>
      <c r="AB8" s="144"/>
      <c r="AC8" s="144"/>
      <c r="AD8" s="144"/>
      <c r="AE8" s="144"/>
      <c r="AF8" s="144"/>
      <c r="AG8" s="144"/>
      <c r="AH8" s="144"/>
      <c r="AI8" s="144"/>
    </row>
    <row r="9" spans="2:36" ht="12.75" customHeight="1" thickTop="1" thickBot="1" x14ac:dyDescent="0.25">
      <c r="B9" s="171"/>
      <c r="C9" s="172"/>
      <c r="D9" s="42"/>
      <c r="E9" s="159"/>
      <c r="F9" s="159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4"/>
      <c r="T9" s="137"/>
      <c r="U9" s="137"/>
      <c r="V9" s="137"/>
      <c r="W9" s="137"/>
      <c r="X9" s="137"/>
      <c r="Y9" s="137"/>
      <c r="Z9" s="137"/>
      <c r="AA9" s="144"/>
      <c r="AB9" s="144"/>
      <c r="AC9" s="144"/>
      <c r="AD9" s="144"/>
      <c r="AE9" s="144"/>
      <c r="AF9" s="144"/>
      <c r="AG9" s="144"/>
      <c r="AH9" s="144"/>
      <c r="AI9" s="144"/>
    </row>
    <row r="10" spans="2:36" ht="12.75" customHeight="1" thickTop="1" thickBot="1" x14ac:dyDescent="0.25">
      <c r="B10" s="171"/>
      <c r="C10" s="172"/>
      <c r="D10" s="42"/>
      <c r="E10" s="159"/>
      <c r="F10" s="159"/>
      <c r="G10" s="137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4"/>
      <c r="T10" s="137"/>
      <c r="U10" s="137"/>
      <c r="V10" s="137"/>
      <c r="W10" s="137"/>
      <c r="X10" s="137"/>
      <c r="Y10" s="137"/>
      <c r="Z10" s="137"/>
      <c r="AA10" s="144"/>
      <c r="AB10" s="144"/>
      <c r="AC10" s="144"/>
      <c r="AD10" s="144"/>
      <c r="AE10" s="144"/>
      <c r="AF10" s="144"/>
      <c r="AG10" s="144"/>
      <c r="AH10" s="144"/>
      <c r="AI10" s="144"/>
    </row>
    <row r="11" spans="2:36" ht="12.75" customHeight="1" thickTop="1" thickBot="1" x14ac:dyDescent="0.25">
      <c r="B11" s="173"/>
      <c r="C11" s="174"/>
      <c r="D11" s="42"/>
      <c r="E11" s="159"/>
      <c r="F11" s="159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4"/>
      <c r="T11" s="137"/>
      <c r="U11" s="137"/>
      <c r="V11" s="137"/>
      <c r="W11" s="137"/>
      <c r="X11" s="137"/>
      <c r="Y11" s="137"/>
      <c r="Z11" s="137"/>
      <c r="AA11" s="144"/>
      <c r="AB11" s="144"/>
      <c r="AC11" s="144"/>
      <c r="AD11" s="144"/>
      <c r="AE11" s="144"/>
      <c r="AF11" s="144"/>
      <c r="AG11" s="144"/>
      <c r="AH11" s="144"/>
      <c r="AI11" s="144"/>
    </row>
    <row r="12" spans="2:36" ht="12.75" customHeight="1" thickTop="1" thickBot="1" x14ac:dyDescent="0.25">
      <c r="B12" s="139"/>
      <c r="C12" s="139"/>
      <c r="D12" s="42"/>
      <c r="E12" s="159"/>
      <c r="F12" s="159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4"/>
      <c r="T12" s="137"/>
      <c r="U12" s="137"/>
      <c r="V12" s="137"/>
      <c r="W12" s="137"/>
      <c r="X12" s="137"/>
      <c r="Y12" s="137"/>
      <c r="Z12" s="137"/>
      <c r="AA12" s="144"/>
      <c r="AB12" s="144"/>
      <c r="AC12" s="144"/>
      <c r="AD12" s="144"/>
      <c r="AE12" s="144"/>
      <c r="AF12" s="144"/>
      <c r="AG12" s="144"/>
      <c r="AH12" s="144"/>
      <c r="AI12" s="144"/>
    </row>
    <row r="13" spans="2:36" ht="12.75" customHeight="1" thickTop="1" thickBot="1" x14ac:dyDescent="0.25">
      <c r="B13" s="43" t="s">
        <v>6</v>
      </c>
      <c r="C13" s="44"/>
      <c r="D13" s="42"/>
      <c r="E13" s="159"/>
      <c r="F13" s="159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4"/>
      <c r="T13" s="137"/>
      <c r="U13" s="137"/>
      <c r="V13" s="137"/>
      <c r="W13" s="137"/>
      <c r="X13" s="137"/>
      <c r="Y13" s="137"/>
      <c r="Z13" s="137"/>
      <c r="AA13" s="144"/>
      <c r="AB13" s="144"/>
      <c r="AC13" s="144"/>
      <c r="AD13" s="144"/>
      <c r="AE13" s="144"/>
      <c r="AF13" s="144"/>
      <c r="AG13" s="144"/>
      <c r="AH13" s="144"/>
      <c r="AI13" s="144"/>
    </row>
    <row r="14" spans="2:36" ht="12.75" customHeight="1" thickTop="1" thickBot="1" x14ac:dyDescent="0.25">
      <c r="B14" s="43" t="s">
        <v>8</v>
      </c>
      <c r="C14" s="45"/>
      <c r="D14" s="46"/>
      <c r="E14" s="159"/>
      <c r="F14" s="159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5"/>
      <c r="T14" s="138"/>
      <c r="U14" s="138"/>
      <c r="V14" s="138"/>
      <c r="W14" s="138"/>
      <c r="X14" s="138"/>
      <c r="Y14" s="138"/>
      <c r="Z14" s="138"/>
      <c r="AA14" s="144"/>
      <c r="AB14" s="144"/>
      <c r="AC14" s="144"/>
      <c r="AD14" s="144"/>
      <c r="AE14" s="144"/>
      <c r="AF14" s="144"/>
      <c r="AG14" s="144"/>
      <c r="AH14" s="144"/>
      <c r="AI14" s="144"/>
    </row>
    <row r="15" spans="2:36" ht="12.75" customHeight="1" thickTop="1" x14ac:dyDescent="0.2">
      <c r="B15" s="43" t="s">
        <v>249</v>
      </c>
      <c r="C15" s="45"/>
      <c r="D15" s="47"/>
      <c r="E15" s="159"/>
      <c r="F15" s="159"/>
      <c r="G15" s="48" t="s">
        <v>1</v>
      </c>
      <c r="H15" s="48" t="s">
        <v>1</v>
      </c>
      <c r="I15" s="48" t="s">
        <v>1</v>
      </c>
      <c r="J15" s="48" t="s">
        <v>1</v>
      </c>
      <c r="K15" s="48" t="s">
        <v>1</v>
      </c>
      <c r="L15" s="48" t="s">
        <v>1</v>
      </c>
      <c r="M15" s="48" t="s">
        <v>1</v>
      </c>
      <c r="N15" s="48" t="s">
        <v>1</v>
      </c>
      <c r="O15" s="48" t="s">
        <v>1</v>
      </c>
      <c r="P15" s="48" t="s">
        <v>1</v>
      </c>
      <c r="Q15" s="48" t="s">
        <v>1</v>
      </c>
      <c r="R15" s="48" t="s">
        <v>1</v>
      </c>
      <c r="S15" s="48" t="s">
        <v>1</v>
      </c>
      <c r="T15" s="48" t="s">
        <v>1</v>
      </c>
      <c r="U15" s="48" t="s">
        <v>1</v>
      </c>
      <c r="V15" s="48" t="s">
        <v>1</v>
      </c>
      <c r="W15" s="48" t="s">
        <v>1</v>
      </c>
      <c r="X15" s="48" t="s">
        <v>1</v>
      </c>
      <c r="Y15" s="48" t="s">
        <v>1</v>
      </c>
      <c r="Z15" s="49" t="s">
        <v>1</v>
      </c>
      <c r="AA15" s="143" t="s">
        <v>2</v>
      </c>
      <c r="AB15" s="143" t="s">
        <v>3</v>
      </c>
      <c r="AC15" s="143" t="s">
        <v>4</v>
      </c>
      <c r="AD15" s="167" t="s">
        <v>2</v>
      </c>
      <c r="AE15" s="167" t="s">
        <v>3</v>
      </c>
      <c r="AF15" s="167" t="s">
        <v>4</v>
      </c>
      <c r="AG15" s="143" t="s">
        <v>2</v>
      </c>
      <c r="AH15" s="143" t="s">
        <v>3</v>
      </c>
      <c r="AI15" s="143" t="s">
        <v>4</v>
      </c>
    </row>
    <row r="16" spans="2:36" ht="12.75" customHeight="1" x14ac:dyDescent="0.2">
      <c r="B16" s="43" t="s">
        <v>7</v>
      </c>
      <c r="C16" s="44"/>
      <c r="D16" s="50"/>
      <c r="E16" s="160"/>
      <c r="F16" s="160"/>
      <c r="G16" s="51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3"/>
      <c r="AA16" s="143"/>
      <c r="AB16" s="143"/>
      <c r="AC16" s="143"/>
      <c r="AD16" s="167"/>
      <c r="AE16" s="167"/>
      <c r="AF16" s="167"/>
      <c r="AG16" s="143"/>
      <c r="AH16" s="143"/>
      <c r="AI16" s="143"/>
    </row>
    <row r="17" spans="2:35" ht="3" customHeight="1" x14ac:dyDescent="0.2">
      <c r="B17" s="54"/>
      <c r="C17" s="54"/>
      <c r="D17" s="54"/>
      <c r="E17" s="54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2:35" ht="3" customHeight="1" x14ac:dyDescent="0.2">
      <c r="B18" s="54"/>
      <c r="C18" s="54"/>
      <c r="D18" s="54"/>
      <c r="E18" s="54"/>
      <c r="F18" s="58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60"/>
      <c r="AB18" s="60"/>
      <c r="AC18" s="60"/>
      <c r="AD18" s="60"/>
      <c r="AE18" s="60"/>
      <c r="AF18" s="60"/>
      <c r="AG18" s="60"/>
      <c r="AH18" s="60"/>
      <c r="AI18" s="60"/>
    </row>
    <row r="19" spans="2:35" ht="21.75" customHeight="1" x14ac:dyDescent="0.2">
      <c r="B19" s="114" t="s">
        <v>68</v>
      </c>
      <c r="C19" s="115"/>
      <c r="D19" s="115"/>
      <c r="E19" s="115"/>
      <c r="F19" s="115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7"/>
    </row>
    <row r="20" spans="2:35" ht="14.1" customHeight="1" x14ac:dyDescent="0.2">
      <c r="B20" s="105" t="s">
        <v>254</v>
      </c>
      <c r="C20" s="105"/>
      <c r="D20" s="105"/>
      <c r="E20" s="61"/>
      <c r="F20" s="26" t="str">
        <f>IF(COUNTBLANK(F21:F26)=0,MAX(F21:F26),"")</f>
        <v/>
      </c>
      <c r="G20" s="62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4"/>
      <c r="S20" s="64"/>
      <c r="T20" s="64"/>
      <c r="U20" s="64"/>
      <c r="V20" s="64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5"/>
    </row>
    <row r="21" spans="2:35" ht="21.75" customHeight="1" x14ac:dyDescent="0.2">
      <c r="B21" s="148" t="s">
        <v>255</v>
      </c>
      <c r="C21" s="148"/>
      <c r="D21" s="148"/>
      <c r="E21" s="61" t="s">
        <v>79</v>
      </c>
      <c r="F21" s="66"/>
      <c r="G21" s="67"/>
      <c r="H21" s="67"/>
      <c r="I21" s="67"/>
      <c r="J21" s="67"/>
      <c r="K21" s="67"/>
      <c r="L21" s="67"/>
      <c r="M21" s="68"/>
      <c r="N21" s="67"/>
      <c r="O21" s="67"/>
      <c r="P21" s="67"/>
      <c r="Q21" s="67"/>
      <c r="R21" s="69"/>
      <c r="S21" s="69"/>
      <c r="T21" s="69"/>
      <c r="U21" s="69"/>
      <c r="V21" s="69"/>
      <c r="W21" s="67"/>
      <c r="X21" s="70"/>
      <c r="Y21" s="71"/>
      <c r="Z21" s="71"/>
      <c r="AA21" s="61"/>
      <c r="AB21" s="61"/>
      <c r="AC21" s="61"/>
      <c r="AD21" s="70"/>
      <c r="AE21" s="70"/>
      <c r="AF21" s="70"/>
      <c r="AG21" s="61"/>
      <c r="AH21" s="61"/>
      <c r="AI21" s="61"/>
    </row>
    <row r="22" spans="2:35" ht="14.1" customHeight="1" x14ac:dyDescent="0.2">
      <c r="B22" s="111" t="s">
        <v>74</v>
      </c>
      <c r="C22" s="112" t="s">
        <v>69</v>
      </c>
      <c r="D22" s="113" t="s">
        <v>69</v>
      </c>
      <c r="E22" s="61" t="s">
        <v>79</v>
      </c>
      <c r="F22" s="66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3"/>
      <c r="S22" s="73"/>
      <c r="T22" s="73"/>
      <c r="U22" s="73"/>
      <c r="V22" s="73"/>
      <c r="W22" s="72"/>
      <c r="X22" s="74"/>
      <c r="Y22" s="74"/>
      <c r="Z22" s="74"/>
      <c r="AA22" s="75"/>
      <c r="AB22" s="75"/>
      <c r="AC22" s="75"/>
      <c r="AD22" s="74"/>
      <c r="AE22" s="74"/>
      <c r="AF22" s="74"/>
      <c r="AG22" s="75"/>
      <c r="AH22" s="75"/>
      <c r="AI22" s="75"/>
    </row>
    <row r="23" spans="2:35" ht="14.1" customHeight="1" x14ac:dyDescent="0.2">
      <c r="B23" s="111" t="s">
        <v>75</v>
      </c>
      <c r="C23" s="112" t="s">
        <v>70</v>
      </c>
      <c r="D23" s="113" t="s">
        <v>70</v>
      </c>
      <c r="E23" s="61" t="s">
        <v>79</v>
      </c>
      <c r="F23" s="66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3"/>
      <c r="S23" s="73"/>
      <c r="T23" s="73"/>
      <c r="U23" s="73"/>
      <c r="V23" s="73"/>
      <c r="W23" s="72"/>
      <c r="X23" s="74"/>
      <c r="Y23" s="74"/>
      <c r="Z23" s="74"/>
      <c r="AA23" s="75"/>
      <c r="AB23" s="75"/>
      <c r="AC23" s="75"/>
      <c r="AD23" s="74"/>
      <c r="AE23" s="74"/>
      <c r="AF23" s="74"/>
      <c r="AG23" s="75"/>
      <c r="AH23" s="75"/>
      <c r="AI23" s="75"/>
    </row>
    <row r="24" spans="2:35" ht="14.1" customHeight="1" x14ac:dyDescent="0.2">
      <c r="B24" s="111" t="s">
        <v>76</v>
      </c>
      <c r="C24" s="112" t="s">
        <v>71</v>
      </c>
      <c r="D24" s="113" t="s">
        <v>71</v>
      </c>
      <c r="E24" s="61" t="s">
        <v>79</v>
      </c>
      <c r="F24" s="66"/>
      <c r="G24" s="72"/>
      <c r="H24" s="72"/>
      <c r="I24" s="72"/>
      <c r="J24" s="72"/>
      <c r="K24" s="72"/>
      <c r="L24" s="72"/>
      <c r="M24" s="63"/>
      <c r="N24" s="72"/>
      <c r="O24" s="72"/>
      <c r="P24" s="72"/>
      <c r="Q24" s="72"/>
      <c r="R24" s="73"/>
      <c r="S24" s="73"/>
      <c r="T24" s="73"/>
      <c r="U24" s="73"/>
      <c r="V24" s="73"/>
      <c r="W24" s="72"/>
      <c r="X24" s="74"/>
      <c r="Y24" s="76"/>
      <c r="Z24" s="76"/>
      <c r="AA24" s="75"/>
      <c r="AB24" s="75"/>
      <c r="AC24" s="75"/>
      <c r="AD24" s="74"/>
      <c r="AE24" s="74"/>
      <c r="AF24" s="74"/>
      <c r="AG24" s="75"/>
      <c r="AH24" s="75"/>
      <c r="AI24" s="75"/>
    </row>
    <row r="25" spans="2:35" ht="14.1" customHeight="1" x14ac:dyDescent="0.2">
      <c r="B25" s="111" t="s">
        <v>77</v>
      </c>
      <c r="C25" s="112" t="s">
        <v>72</v>
      </c>
      <c r="D25" s="113" t="s">
        <v>72</v>
      </c>
      <c r="E25" s="61" t="s">
        <v>79</v>
      </c>
      <c r="F25" s="66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3"/>
      <c r="S25" s="73"/>
      <c r="T25" s="73"/>
      <c r="U25" s="73"/>
      <c r="V25" s="73"/>
      <c r="W25" s="72"/>
      <c r="X25" s="74"/>
      <c r="Y25" s="74"/>
      <c r="Z25" s="74"/>
      <c r="AA25" s="75"/>
      <c r="AB25" s="75"/>
      <c r="AC25" s="75"/>
      <c r="AD25" s="74"/>
      <c r="AE25" s="74"/>
      <c r="AF25" s="74"/>
      <c r="AG25" s="75"/>
      <c r="AH25" s="75"/>
      <c r="AI25" s="75"/>
    </row>
    <row r="26" spans="2:35" ht="14.1" customHeight="1" x14ac:dyDescent="0.2">
      <c r="B26" s="111" t="s">
        <v>78</v>
      </c>
      <c r="C26" s="112" t="s">
        <v>73</v>
      </c>
      <c r="D26" s="113" t="s">
        <v>73</v>
      </c>
      <c r="E26" s="61" t="s">
        <v>79</v>
      </c>
      <c r="F26" s="66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8"/>
      <c r="S26" s="78"/>
      <c r="T26" s="78"/>
      <c r="U26" s="78"/>
      <c r="V26" s="78"/>
      <c r="W26" s="77"/>
      <c r="X26" s="79"/>
      <c r="Y26" s="79"/>
      <c r="Z26" s="79"/>
      <c r="AA26" s="80"/>
      <c r="AB26" s="80"/>
      <c r="AC26" s="80"/>
      <c r="AD26" s="79"/>
      <c r="AE26" s="79"/>
      <c r="AF26" s="79"/>
      <c r="AG26" s="80"/>
      <c r="AH26" s="80"/>
      <c r="AI26" s="80"/>
    </row>
    <row r="27" spans="2:35" ht="14.1" customHeight="1" x14ac:dyDescent="0.2">
      <c r="B27" s="154" t="s">
        <v>256</v>
      </c>
      <c r="C27" s="155"/>
      <c r="D27" s="156"/>
      <c r="E27" s="61"/>
      <c r="F27" s="26" t="str">
        <f>IF(COUNTBLANK(F28:F30)=0,MAX(F28:F30),"")</f>
        <v/>
      </c>
      <c r="G27" s="62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4"/>
      <c r="S27" s="64"/>
      <c r="T27" s="64"/>
      <c r="U27" s="64"/>
      <c r="V27" s="64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5"/>
    </row>
    <row r="28" spans="2:35" ht="14.1" customHeight="1" x14ac:dyDescent="0.2">
      <c r="B28" s="154" t="s">
        <v>257</v>
      </c>
      <c r="C28" s="155"/>
      <c r="D28" s="156"/>
      <c r="E28" s="61" t="s">
        <v>79</v>
      </c>
      <c r="F28" s="66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9"/>
      <c r="S28" s="69"/>
      <c r="T28" s="69"/>
      <c r="U28" s="69"/>
      <c r="V28" s="69"/>
      <c r="W28" s="67"/>
      <c r="X28" s="70"/>
      <c r="Y28" s="70"/>
      <c r="Z28" s="70"/>
      <c r="AA28" s="61"/>
      <c r="AB28" s="61"/>
      <c r="AC28" s="61"/>
      <c r="AD28" s="70"/>
      <c r="AE28" s="70"/>
      <c r="AF28" s="70"/>
      <c r="AG28" s="61"/>
      <c r="AH28" s="61"/>
      <c r="AI28" s="61"/>
    </row>
    <row r="29" spans="2:35" ht="14.1" customHeight="1" x14ac:dyDescent="0.2">
      <c r="B29" s="111" t="s">
        <v>82</v>
      </c>
      <c r="C29" s="112" t="s">
        <v>80</v>
      </c>
      <c r="D29" s="113" t="s">
        <v>80</v>
      </c>
      <c r="E29" s="61" t="s">
        <v>79</v>
      </c>
      <c r="F29" s="66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3"/>
      <c r="S29" s="73"/>
      <c r="T29" s="73"/>
      <c r="U29" s="73"/>
      <c r="V29" s="73"/>
      <c r="W29" s="72"/>
      <c r="X29" s="74"/>
      <c r="Y29" s="74"/>
      <c r="Z29" s="74"/>
      <c r="AA29" s="75"/>
      <c r="AB29" s="75"/>
      <c r="AC29" s="75"/>
      <c r="AD29" s="74"/>
      <c r="AE29" s="74"/>
      <c r="AF29" s="74"/>
      <c r="AG29" s="75"/>
      <c r="AH29" s="75"/>
      <c r="AI29" s="75"/>
    </row>
    <row r="30" spans="2:35" ht="14.1" customHeight="1" x14ac:dyDescent="0.2">
      <c r="B30" s="111" t="s">
        <v>83</v>
      </c>
      <c r="C30" s="112" t="s">
        <v>81</v>
      </c>
      <c r="D30" s="113" t="s">
        <v>81</v>
      </c>
      <c r="E30" s="61" t="s">
        <v>79</v>
      </c>
      <c r="F30" s="66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8"/>
      <c r="S30" s="78"/>
      <c r="T30" s="78"/>
      <c r="U30" s="78"/>
      <c r="V30" s="78"/>
      <c r="W30" s="77"/>
      <c r="X30" s="79"/>
      <c r="Y30" s="79"/>
      <c r="Z30" s="79"/>
      <c r="AA30" s="80"/>
      <c r="AB30" s="80"/>
      <c r="AC30" s="80"/>
      <c r="AD30" s="79"/>
      <c r="AE30" s="79"/>
      <c r="AF30" s="79"/>
      <c r="AG30" s="80"/>
      <c r="AH30" s="80"/>
      <c r="AI30" s="80"/>
    </row>
    <row r="31" spans="2:35" ht="14.1" customHeight="1" x14ac:dyDescent="0.2">
      <c r="B31" s="157" t="s">
        <v>259</v>
      </c>
      <c r="C31" s="141"/>
      <c r="D31" s="142"/>
      <c r="E31" s="61"/>
      <c r="F31" s="26" t="str">
        <f>IF(COUNTBLANK(F32:F34)=0,MAX(F32:F34),"")</f>
        <v/>
      </c>
      <c r="G31" s="62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4"/>
      <c r="S31" s="64"/>
      <c r="T31" s="64"/>
      <c r="U31" s="64"/>
      <c r="V31" s="64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5"/>
    </row>
    <row r="32" spans="2:35" ht="14.1" customHeight="1" x14ac:dyDescent="0.2">
      <c r="B32" s="140" t="s">
        <v>258</v>
      </c>
      <c r="C32" s="141"/>
      <c r="D32" s="142"/>
      <c r="E32" s="61" t="s">
        <v>79</v>
      </c>
      <c r="F32" s="66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9"/>
      <c r="S32" s="69"/>
      <c r="T32" s="69"/>
      <c r="U32" s="69"/>
      <c r="V32" s="69"/>
      <c r="W32" s="67"/>
      <c r="X32" s="70"/>
      <c r="Y32" s="70"/>
      <c r="Z32" s="70"/>
      <c r="AA32" s="61"/>
      <c r="AB32" s="61"/>
      <c r="AC32" s="61"/>
      <c r="AD32" s="70"/>
      <c r="AE32" s="70"/>
      <c r="AF32" s="70"/>
      <c r="AG32" s="61"/>
      <c r="AH32" s="61"/>
      <c r="AI32" s="61"/>
    </row>
    <row r="33" spans="2:35" ht="14.1" customHeight="1" x14ac:dyDescent="0.2">
      <c r="B33" s="111" t="s">
        <v>86</v>
      </c>
      <c r="C33" s="112" t="s">
        <v>84</v>
      </c>
      <c r="D33" s="113" t="s">
        <v>84</v>
      </c>
      <c r="E33" s="61" t="s">
        <v>79</v>
      </c>
      <c r="F33" s="66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3"/>
      <c r="S33" s="73"/>
      <c r="T33" s="73"/>
      <c r="U33" s="73"/>
      <c r="V33" s="73"/>
      <c r="W33" s="72"/>
      <c r="X33" s="74"/>
      <c r="Y33" s="74"/>
      <c r="Z33" s="74"/>
      <c r="AA33" s="75"/>
      <c r="AB33" s="75"/>
      <c r="AC33" s="75"/>
      <c r="AD33" s="74"/>
      <c r="AE33" s="74"/>
      <c r="AF33" s="74"/>
      <c r="AG33" s="75"/>
      <c r="AH33" s="75"/>
      <c r="AI33" s="75"/>
    </row>
    <row r="34" spans="2:35" ht="14.1" customHeight="1" x14ac:dyDescent="0.2">
      <c r="B34" s="111" t="s">
        <v>87</v>
      </c>
      <c r="C34" s="112" t="s">
        <v>85</v>
      </c>
      <c r="D34" s="113" t="s">
        <v>85</v>
      </c>
      <c r="E34" s="61" t="s">
        <v>79</v>
      </c>
      <c r="F34" s="66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8"/>
      <c r="S34" s="78"/>
      <c r="T34" s="78"/>
      <c r="U34" s="78"/>
      <c r="V34" s="78"/>
      <c r="W34" s="77"/>
      <c r="X34" s="79"/>
      <c r="Y34" s="79"/>
      <c r="Z34" s="79"/>
      <c r="AA34" s="80"/>
      <c r="AB34" s="80"/>
      <c r="AC34" s="80"/>
      <c r="AD34" s="79"/>
      <c r="AE34" s="79"/>
      <c r="AF34" s="79"/>
      <c r="AG34" s="80"/>
      <c r="AH34" s="80"/>
      <c r="AI34" s="80"/>
    </row>
    <row r="35" spans="2:35" ht="14.1" customHeight="1" x14ac:dyDescent="0.2">
      <c r="B35" s="108" t="s">
        <v>267</v>
      </c>
      <c r="C35" s="109"/>
      <c r="D35" s="110"/>
      <c r="E35" s="61"/>
      <c r="F35" s="26" t="str">
        <f>IF(COUNTBLANK(F36:F40)=0,MAX(F36:F40),"")</f>
        <v/>
      </c>
      <c r="G35" s="62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4"/>
      <c r="S35" s="64"/>
      <c r="T35" s="64"/>
      <c r="U35" s="64"/>
      <c r="V35" s="64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5"/>
    </row>
    <row r="36" spans="2:35" ht="14.1" customHeight="1" x14ac:dyDescent="0.2">
      <c r="B36" s="122" t="s">
        <v>268</v>
      </c>
      <c r="C36" s="109"/>
      <c r="D36" s="110"/>
      <c r="E36" s="61" t="s">
        <v>79</v>
      </c>
      <c r="F36" s="66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9"/>
      <c r="S36" s="69"/>
      <c r="T36" s="69"/>
      <c r="U36" s="69"/>
      <c r="V36" s="69"/>
      <c r="W36" s="67"/>
      <c r="X36" s="70"/>
      <c r="Y36" s="70"/>
      <c r="Z36" s="70"/>
      <c r="AA36" s="61"/>
      <c r="AB36" s="61"/>
      <c r="AC36" s="61"/>
      <c r="AD36" s="70"/>
      <c r="AE36" s="70"/>
      <c r="AF36" s="70"/>
      <c r="AG36" s="61"/>
      <c r="AH36" s="61"/>
      <c r="AI36" s="61"/>
    </row>
    <row r="37" spans="2:35" ht="14.1" customHeight="1" x14ac:dyDescent="0.2">
      <c r="B37" s="111" t="s">
        <v>92</v>
      </c>
      <c r="C37" s="112" t="s">
        <v>88</v>
      </c>
      <c r="D37" s="113" t="s">
        <v>88</v>
      </c>
      <c r="E37" s="61" t="s">
        <v>79</v>
      </c>
      <c r="F37" s="66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3"/>
      <c r="S37" s="73"/>
      <c r="T37" s="73"/>
      <c r="U37" s="73"/>
      <c r="V37" s="73"/>
      <c r="W37" s="72"/>
      <c r="X37" s="74"/>
      <c r="Y37" s="74"/>
      <c r="Z37" s="74"/>
      <c r="AA37" s="75"/>
      <c r="AB37" s="75"/>
      <c r="AC37" s="75"/>
      <c r="AD37" s="74"/>
      <c r="AE37" s="74"/>
      <c r="AF37" s="74"/>
      <c r="AG37" s="75"/>
      <c r="AH37" s="75"/>
      <c r="AI37" s="75"/>
    </row>
    <row r="38" spans="2:35" ht="14.1" customHeight="1" x14ac:dyDescent="0.2">
      <c r="B38" s="111" t="s">
        <v>93</v>
      </c>
      <c r="C38" s="112" t="s">
        <v>89</v>
      </c>
      <c r="D38" s="113" t="s">
        <v>89</v>
      </c>
      <c r="E38" s="61" t="s">
        <v>79</v>
      </c>
      <c r="F38" s="66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3"/>
      <c r="S38" s="73"/>
      <c r="T38" s="73"/>
      <c r="U38" s="73"/>
      <c r="V38" s="73"/>
      <c r="W38" s="72"/>
      <c r="X38" s="74"/>
      <c r="Y38" s="74"/>
      <c r="Z38" s="74"/>
      <c r="AA38" s="75"/>
      <c r="AB38" s="75"/>
      <c r="AC38" s="75"/>
      <c r="AD38" s="74"/>
      <c r="AE38" s="74"/>
      <c r="AF38" s="74"/>
      <c r="AG38" s="75"/>
      <c r="AH38" s="75"/>
      <c r="AI38" s="75"/>
    </row>
    <row r="39" spans="2:35" ht="14.1" customHeight="1" x14ac:dyDescent="0.2">
      <c r="B39" s="111" t="s">
        <v>94</v>
      </c>
      <c r="C39" s="112" t="s">
        <v>90</v>
      </c>
      <c r="D39" s="113" t="s">
        <v>90</v>
      </c>
      <c r="E39" s="61" t="s">
        <v>96</v>
      </c>
      <c r="F39" s="66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3"/>
      <c r="S39" s="73"/>
      <c r="T39" s="73"/>
      <c r="U39" s="73"/>
      <c r="V39" s="73"/>
      <c r="W39" s="72"/>
      <c r="X39" s="74"/>
      <c r="Y39" s="74"/>
      <c r="Z39" s="74"/>
      <c r="AA39" s="75"/>
      <c r="AB39" s="75"/>
      <c r="AC39" s="75"/>
      <c r="AD39" s="74"/>
      <c r="AE39" s="74"/>
      <c r="AF39" s="74"/>
      <c r="AG39" s="75"/>
      <c r="AH39" s="75"/>
      <c r="AI39" s="75"/>
    </row>
    <row r="40" spans="2:35" ht="14.1" customHeight="1" x14ac:dyDescent="0.2">
      <c r="B40" s="111" t="s">
        <v>95</v>
      </c>
      <c r="C40" s="112" t="s">
        <v>91</v>
      </c>
      <c r="D40" s="113" t="s">
        <v>91</v>
      </c>
      <c r="E40" s="61" t="s">
        <v>79</v>
      </c>
      <c r="F40" s="66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8"/>
      <c r="S40" s="78"/>
      <c r="T40" s="78"/>
      <c r="U40" s="78"/>
      <c r="V40" s="78"/>
      <c r="W40" s="77"/>
      <c r="X40" s="79"/>
      <c r="Y40" s="79"/>
      <c r="Z40" s="79"/>
      <c r="AA40" s="80"/>
      <c r="AB40" s="80"/>
      <c r="AC40" s="80"/>
      <c r="AD40" s="79"/>
      <c r="AE40" s="79"/>
      <c r="AF40" s="79"/>
      <c r="AG40" s="80"/>
      <c r="AH40" s="80"/>
      <c r="AI40" s="80"/>
    </row>
    <row r="41" spans="2:35" ht="14.1" customHeight="1" x14ac:dyDescent="0.2">
      <c r="B41" s="186" t="s">
        <v>269</v>
      </c>
      <c r="C41" s="187"/>
      <c r="D41" s="188"/>
      <c r="E41" s="61"/>
      <c r="F41" s="26" t="str">
        <f>IF(COUNTBLANK(F42:F43)=0,MAX(F42:F43),"")</f>
        <v/>
      </c>
      <c r="G41" s="62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4"/>
      <c r="S41" s="64"/>
      <c r="T41" s="64"/>
      <c r="U41" s="64"/>
      <c r="V41" s="64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5"/>
    </row>
    <row r="42" spans="2:35" ht="14.1" customHeight="1" x14ac:dyDescent="0.2">
      <c r="B42" s="111" t="s">
        <v>270</v>
      </c>
      <c r="C42" s="112"/>
      <c r="D42" s="113"/>
      <c r="E42" s="61" t="s">
        <v>79</v>
      </c>
      <c r="F42" s="66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9"/>
      <c r="S42" s="69"/>
      <c r="T42" s="69"/>
      <c r="U42" s="69"/>
      <c r="V42" s="69"/>
      <c r="W42" s="67"/>
      <c r="X42" s="70"/>
      <c r="Y42" s="70"/>
      <c r="Z42" s="70"/>
      <c r="AA42" s="61"/>
      <c r="AB42" s="61"/>
      <c r="AC42" s="61"/>
      <c r="AD42" s="70"/>
      <c r="AE42" s="70"/>
      <c r="AF42" s="70"/>
      <c r="AG42" s="61"/>
      <c r="AH42" s="61"/>
      <c r="AI42" s="61"/>
    </row>
    <row r="43" spans="2:35" ht="14.1" customHeight="1" x14ac:dyDescent="0.2">
      <c r="B43" s="111" t="s">
        <v>97</v>
      </c>
      <c r="C43" s="112"/>
      <c r="D43" s="113"/>
      <c r="E43" s="61" t="s">
        <v>79</v>
      </c>
      <c r="F43" s="66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3"/>
      <c r="S43" s="73"/>
      <c r="T43" s="73"/>
      <c r="U43" s="73"/>
      <c r="V43" s="73"/>
      <c r="W43" s="72"/>
      <c r="X43" s="74"/>
      <c r="Y43" s="74"/>
      <c r="Z43" s="74"/>
      <c r="AA43" s="75"/>
      <c r="AB43" s="75"/>
      <c r="AC43" s="75"/>
      <c r="AD43" s="74"/>
      <c r="AE43" s="74"/>
      <c r="AF43" s="74"/>
      <c r="AG43" s="75"/>
      <c r="AH43" s="75"/>
      <c r="AI43" s="75"/>
    </row>
    <row r="44" spans="2:35" ht="21.75" customHeight="1" x14ac:dyDescent="0.2">
      <c r="B44" s="114" t="s">
        <v>98</v>
      </c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21"/>
    </row>
    <row r="45" spans="2:35" ht="14.1" customHeight="1" x14ac:dyDescent="0.2">
      <c r="B45" s="111" t="s">
        <v>104</v>
      </c>
      <c r="C45" s="112" t="s">
        <v>99</v>
      </c>
      <c r="D45" s="113" t="s">
        <v>99</v>
      </c>
      <c r="E45" s="61" t="s">
        <v>79</v>
      </c>
      <c r="F45" s="81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4"/>
      <c r="Y45" s="74"/>
      <c r="Z45" s="74"/>
      <c r="AA45" s="75"/>
      <c r="AB45" s="75"/>
      <c r="AC45" s="75"/>
      <c r="AD45" s="74"/>
      <c r="AE45" s="74"/>
      <c r="AF45" s="74"/>
      <c r="AG45" s="75"/>
      <c r="AH45" s="75"/>
      <c r="AI45" s="75"/>
    </row>
    <row r="46" spans="2:35" ht="14.1" customHeight="1" x14ac:dyDescent="0.2">
      <c r="B46" s="111" t="s">
        <v>105</v>
      </c>
      <c r="C46" s="112" t="s">
        <v>100</v>
      </c>
      <c r="D46" s="113" t="s">
        <v>100</v>
      </c>
      <c r="E46" s="61" t="s">
        <v>79</v>
      </c>
      <c r="F46" s="81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4"/>
      <c r="Y46" s="74"/>
      <c r="Z46" s="74"/>
      <c r="AA46" s="75"/>
      <c r="AB46" s="75"/>
      <c r="AC46" s="75"/>
      <c r="AD46" s="74"/>
      <c r="AE46" s="74"/>
      <c r="AF46" s="74"/>
      <c r="AG46" s="75"/>
      <c r="AH46" s="75"/>
      <c r="AI46" s="75"/>
    </row>
    <row r="47" spans="2:35" ht="14.1" customHeight="1" x14ac:dyDescent="0.2">
      <c r="B47" s="111" t="s">
        <v>106</v>
      </c>
      <c r="C47" s="112" t="s">
        <v>101</v>
      </c>
      <c r="D47" s="113" t="s">
        <v>101</v>
      </c>
      <c r="E47" s="61" t="s">
        <v>79</v>
      </c>
      <c r="F47" s="81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4"/>
      <c r="Y47" s="74"/>
      <c r="Z47" s="74"/>
      <c r="AA47" s="75"/>
      <c r="AB47" s="75"/>
      <c r="AC47" s="75"/>
      <c r="AD47" s="74"/>
      <c r="AE47" s="74"/>
      <c r="AF47" s="74"/>
      <c r="AG47" s="75"/>
      <c r="AH47" s="75"/>
      <c r="AI47" s="75"/>
    </row>
    <row r="48" spans="2:35" ht="14.1" customHeight="1" x14ac:dyDescent="0.2">
      <c r="B48" s="111" t="s">
        <v>107</v>
      </c>
      <c r="C48" s="112" t="s">
        <v>102</v>
      </c>
      <c r="D48" s="113" t="s">
        <v>102</v>
      </c>
      <c r="E48" s="61" t="s">
        <v>79</v>
      </c>
      <c r="F48" s="81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4"/>
      <c r="Y48" s="74"/>
      <c r="Z48" s="74"/>
      <c r="AA48" s="75"/>
      <c r="AB48" s="75"/>
      <c r="AC48" s="75"/>
      <c r="AD48" s="74"/>
      <c r="AE48" s="74"/>
      <c r="AF48" s="74"/>
      <c r="AG48" s="75"/>
      <c r="AH48" s="75"/>
      <c r="AI48" s="75"/>
    </row>
    <row r="49" spans="2:35" ht="14.1" customHeight="1" x14ac:dyDescent="0.2">
      <c r="B49" s="122" t="s">
        <v>271</v>
      </c>
      <c r="C49" s="149" t="s">
        <v>103</v>
      </c>
      <c r="D49" s="150" t="s">
        <v>103</v>
      </c>
      <c r="E49" s="61" t="s">
        <v>79</v>
      </c>
      <c r="F49" s="81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4"/>
      <c r="Y49" s="74"/>
      <c r="Z49" s="74"/>
      <c r="AA49" s="75"/>
      <c r="AB49" s="75"/>
      <c r="AC49" s="75"/>
      <c r="AD49" s="74"/>
      <c r="AE49" s="74"/>
      <c r="AF49" s="74"/>
      <c r="AG49" s="75"/>
      <c r="AH49" s="75"/>
      <c r="AI49" s="75"/>
    </row>
    <row r="50" spans="2:35" ht="14.1" customHeight="1" x14ac:dyDescent="0.2">
      <c r="B50" s="111" t="s">
        <v>111</v>
      </c>
      <c r="C50" s="112" t="s">
        <v>108</v>
      </c>
      <c r="D50" s="113" t="s">
        <v>108</v>
      </c>
      <c r="E50" s="61" t="s">
        <v>79</v>
      </c>
      <c r="F50" s="81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4"/>
      <c r="Y50" s="74"/>
      <c r="Z50" s="74"/>
      <c r="AA50" s="75"/>
      <c r="AB50" s="75"/>
      <c r="AC50" s="75"/>
      <c r="AD50" s="74"/>
      <c r="AE50" s="74"/>
      <c r="AF50" s="74"/>
      <c r="AG50" s="75"/>
      <c r="AH50" s="75"/>
      <c r="AI50" s="75"/>
    </row>
    <row r="51" spans="2:35" ht="14.1" customHeight="1" x14ac:dyDescent="0.2">
      <c r="B51" s="111" t="s">
        <v>112</v>
      </c>
      <c r="C51" s="112" t="s">
        <v>109</v>
      </c>
      <c r="D51" s="113" t="s">
        <v>109</v>
      </c>
      <c r="E51" s="61" t="s">
        <v>79</v>
      </c>
      <c r="F51" s="81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4"/>
      <c r="Y51" s="74"/>
      <c r="Z51" s="74"/>
      <c r="AA51" s="75"/>
      <c r="AB51" s="75"/>
      <c r="AC51" s="75"/>
      <c r="AD51" s="74"/>
      <c r="AE51" s="74"/>
      <c r="AF51" s="74"/>
      <c r="AG51" s="75"/>
      <c r="AH51" s="75"/>
      <c r="AI51" s="75"/>
    </row>
    <row r="52" spans="2:35" ht="14.1" customHeight="1" x14ac:dyDescent="0.2">
      <c r="B52" s="111" t="s">
        <v>113</v>
      </c>
      <c r="C52" s="112" t="s">
        <v>110</v>
      </c>
      <c r="D52" s="113" t="s">
        <v>110</v>
      </c>
      <c r="E52" s="61" t="s">
        <v>79</v>
      </c>
      <c r="F52" s="81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4"/>
      <c r="Y52" s="74"/>
      <c r="Z52" s="74"/>
      <c r="AA52" s="75"/>
      <c r="AB52" s="75"/>
      <c r="AC52" s="75"/>
      <c r="AD52" s="74"/>
      <c r="AE52" s="74"/>
      <c r="AF52" s="74"/>
      <c r="AG52" s="75"/>
      <c r="AH52" s="75"/>
      <c r="AI52" s="75"/>
    </row>
    <row r="53" spans="2:35" ht="21.75" customHeight="1" x14ac:dyDescent="0.2">
      <c r="B53" s="114" t="s">
        <v>114</v>
      </c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21"/>
    </row>
    <row r="54" spans="2:35" ht="14.1" customHeight="1" x14ac:dyDescent="0.2">
      <c r="B54" s="118" t="s">
        <v>120</v>
      </c>
      <c r="C54" s="119" t="s">
        <v>115</v>
      </c>
      <c r="D54" s="120" t="s">
        <v>115</v>
      </c>
      <c r="E54" s="61" t="s">
        <v>79</v>
      </c>
      <c r="F54" s="81"/>
      <c r="G54" s="72"/>
      <c r="H54" s="72"/>
      <c r="I54" s="72"/>
      <c r="J54" s="72"/>
      <c r="K54" s="63"/>
      <c r="L54" s="72"/>
      <c r="M54" s="63"/>
      <c r="N54" s="72"/>
      <c r="O54" s="72"/>
      <c r="P54" s="72"/>
      <c r="Q54" s="72"/>
      <c r="R54" s="82"/>
      <c r="S54" s="82"/>
      <c r="T54" s="82"/>
      <c r="U54" s="82"/>
      <c r="V54" s="74"/>
      <c r="W54" s="74"/>
      <c r="X54" s="74"/>
      <c r="Y54" s="76"/>
      <c r="Z54" s="76"/>
      <c r="AA54" s="83"/>
      <c r="AB54" s="75"/>
      <c r="AC54" s="75"/>
      <c r="AD54" s="84"/>
      <c r="AE54" s="74"/>
      <c r="AF54" s="74"/>
      <c r="AG54" s="83"/>
      <c r="AH54" s="75"/>
      <c r="AI54" s="75"/>
    </row>
    <row r="55" spans="2:35" ht="14.1" customHeight="1" x14ac:dyDescent="0.2">
      <c r="B55" s="118" t="s">
        <v>121</v>
      </c>
      <c r="C55" s="119" t="s">
        <v>116</v>
      </c>
      <c r="D55" s="120" t="s">
        <v>116</v>
      </c>
      <c r="E55" s="61" t="s">
        <v>79</v>
      </c>
      <c r="F55" s="81"/>
      <c r="G55" s="72"/>
      <c r="H55" s="72"/>
      <c r="I55" s="72"/>
      <c r="J55" s="72"/>
      <c r="K55" s="63"/>
      <c r="L55" s="72"/>
      <c r="M55" s="63"/>
      <c r="N55" s="72"/>
      <c r="O55" s="72"/>
      <c r="P55" s="72"/>
      <c r="Q55" s="72"/>
      <c r="R55" s="82"/>
      <c r="S55" s="82"/>
      <c r="T55" s="82"/>
      <c r="U55" s="82"/>
      <c r="V55" s="74"/>
      <c r="W55" s="74"/>
      <c r="X55" s="74"/>
      <c r="Y55" s="76"/>
      <c r="Z55" s="76"/>
      <c r="AA55" s="83"/>
      <c r="AB55" s="75"/>
      <c r="AC55" s="75"/>
      <c r="AD55" s="84"/>
      <c r="AE55" s="74"/>
      <c r="AF55" s="74"/>
      <c r="AG55" s="83"/>
      <c r="AH55" s="75"/>
      <c r="AI55" s="75"/>
    </row>
    <row r="56" spans="2:35" ht="14.1" customHeight="1" x14ac:dyDescent="0.2">
      <c r="B56" s="118" t="s">
        <v>122</v>
      </c>
      <c r="C56" s="119" t="s">
        <v>117</v>
      </c>
      <c r="D56" s="120" t="s">
        <v>117</v>
      </c>
      <c r="E56" s="61" t="s">
        <v>79</v>
      </c>
      <c r="F56" s="81"/>
      <c r="G56" s="72"/>
      <c r="H56" s="72"/>
      <c r="I56" s="72"/>
      <c r="J56" s="72"/>
      <c r="K56" s="63"/>
      <c r="L56" s="72"/>
      <c r="M56" s="63"/>
      <c r="N56" s="72"/>
      <c r="O56" s="72"/>
      <c r="P56" s="72"/>
      <c r="Q56" s="72"/>
      <c r="R56" s="82"/>
      <c r="S56" s="82"/>
      <c r="T56" s="82"/>
      <c r="U56" s="82"/>
      <c r="V56" s="74"/>
      <c r="W56" s="74"/>
      <c r="X56" s="74"/>
      <c r="Y56" s="76"/>
      <c r="Z56" s="76"/>
      <c r="AA56" s="83"/>
      <c r="AB56" s="75"/>
      <c r="AC56" s="75"/>
      <c r="AD56" s="84"/>
      <c r="AE56" s="74"/>
      <c r="AF56" s="74"/>
      <c r="AG56" s="83"/>
      <c r="AH56" s="75"/>
      <c r="AI56" s="75"/>
    </row>
    <row r="57" spans="2:35" ht="14.1" customHeight="1" x14ac:dyDescent="0.2">
      <c r="B57" s="111" t="s">
        <v>123</v>
      </c>
      <c r="C57" s="112" t="s">
        <v>118</v>
      </c>
      <c r="D57" s="113" t="s">
        <v>118</v>
      </c>
      <c r="E57" s="61" t="s">
        <v>79</v>
      </c>
      <c r="F57" s="81"/>
      <c r="G57" s="72"/>
      <c r="H57" s="72"/>
      <c r="I57" s="72"/>
      <c r="J57" s="72"/>
      <c r="K57" s="63"/>
      <c r="L57" s="72"/>
      <c r="M57" s="63"/>
      <c r="N57" s="72"/>
      <c r="O57" s="72"/>
      <c r="P57" s="72"/>
      <c r="Q57" s="72"/>
      <c r="R57" s="82"/>
      <c r="S57" s="82"/>
      <c r="T57" s="82"/>
      <c r="U57" s="82"/>
      <c r="V57" s="74"/>
      <c r="W57" s="74"/>
      <c r="X57" s="74"/>
      <c r="Y57" s="76"/>
      <c r="Z57" s="76"/>
      <c r="AA57" s="83"/>
      <c r="AB57" s="75"/>
      <c r="AC57" s="75"/>
      <c r="AD57" s="84"/>
      <c r="AE57" s="74"/>
      <c r="AF57" s="74"/>
      <c r="AG57" s="83"/>
      <c r="AH57" s="75"/>
      <c r="AI57" s="75"/>
    </row>
    <row r="58" spans="2:35" ht="14.1" customHeight="1" x14ac:dyDescent="0.2">
      <c r="B58" s="111" t="s">
        <v>124</v>
      </c>
      <c r="C58" s="112" t="s">
        <v>119</v>
      </c>
      <c r="D58" s="113" t="s">
        <v>119</v>
      </c>
      <c r="E58" s="61" t="s">
        <v>79</v>
      </c>
      <c r="F58" s="81"/>
      <c r="G58" s="77"/>
      <c r="H58" s="77"/>
      <c r="I58" s="77"/>
      <c r="J58" s="77"/>
      <c r="K58" s="85"/>
      <c r="L58" s="77"/>
      <c r="M58" s="85"/>
      <c r="N58" s="77"/>
      <c r="O58" s="77"/>
      <c r="P58" s="77"/>
      <c r="Q58" s="77"/>
      <c r="R58" s="79"/>
      <c r="S58" s="79"/>
      <c r="T58" s="79"/>
      <c r="U58" s="79"/>
      <c r="V58" s="79"/>
      <c r="W58" s="79"/>
      <c r="X58" s="79"/>
      <c r="Y58" s="86"/>
      <c r="Z58" s="86"/>
      <c r="AA58" s="87"/>
      <c r="AB58" s="80"/>
      <c r="AC58" s="80"/>
      <c r="AD58" s="88"/>
      <c r="AE58" s="79"/>
      <c r="AF58" s="79"/>
      <c r="AG58" s="87"/>
      <c r="AH58" s="80"/>
      <c r="AI58" s="80"/>
    </row>
    <row r="59" spans="2:35" ht="22.5" customHeight="1" x14ac:dyDescent="0.2">
      <c r="B59" s="114" t="s">
        <v>125</v>
      </c>
      <c r="C59" s="115"/>
      <c r="D59" s="115"/>
      <c r="E59" s="115"/>
      <c r="F59" s="115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7"/>
    </row>
    <row r="60" spans="2:35" ht="24.75" customHeight="1" x14ac:dyDescent="0.2">
      <c r="B60" s="105" t="s">
        <v>272</v>
      </c>
      <c r="C60" s="105"/>
      <c r="D60" s="105"/>
      <c r="E60" s="61"/>
      <c r="F60" s="103" t="str">
        <f>IF(COUNTBLANK(F61:F63)=0,MAX(F61:F63),"")</f>
        <v/>
      </c>
      <c r="G60" s="62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5"/>
    </row>
    <row r="61" spans="2:35" ht="14.1" customHeight="1" x14ac:dyDescent="0.2">
      <c r="B61" s="106" t="s">
        <v>273</v>
      </c>
      <c r="C61" s="105"/>
      <c r="D61" s="105"/>
      <c r="E61" s="61" t="s">
        <v>96</v>
      </c>
      <c r="F61" s="81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70"/>
      <c r="S61" s="70"/>
      <c r="T61" s="70"/>
      <c r="U61" s="70"/>
      <c r="V61" s="70"/>
      <c r="W61" s="70"/>
      <c r="X61" s="70"/>
      <c r="Y61" s="70"/>
      <c r="Z61" s="70"/>
      <c r="AA61" s="61"/>
      <c r="AB61" s="61"/>
      <c r="AC61" s="61"/>
      <c r="AD61" s="70"/>
      <c r="AE61" s="70"/>
      <c r="AF61" s="70"/>
      <c r="AG61" s="61"/>
      <c r="AH61" s="61"/>
      <c r="AI61" s="61"/>
    </row>
    <row r="62" spans="2:35" ht="14.1" customHeight="1" x14ac:dyDescent="0.2">
      <c r="B62" s="132" t="s">
        <v>128</v>
      </c>
      <c r="C62" s="132" t="s">
        <v>126</v>
      </c>
      <c r="D62" s="132" t="s">
        <v>126</v>
      </c>
      <c r="E62" s="61" t="s">
        <v>96</v>
      </c>
      <c r="F62" s="81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4"/>
      <c r="S62" s="74"/>
      <c r="T62" s="74"/>
      <c r="U62" s="74"/>
      <c r="V62" s="74"/>
      <c r="W62" s="74"/>
      <c r="X62" s="74"/>
      <c r="Y62" s="74"/>
      <c r="Z62" s="74"/>
      <c r="AA62" s="75"/>
      <c r="AB62" s="75"/>
      <c r="AC62" s="75"/>
      <c r="AD62" s="74"/>
      <c r="AE62" s="74"/>
      <c r="AF62" s="74"/>
      <c r="AG62" s="75"/>
      <c r="AH62" s="75"/>
      <c r="AI62" s="75"/>
    </row>
    <row r="63" spans="2:35" ht="14.1" customHeight="1" x14ac:dyDescent="0.2">
      <c r="B63" s="132" t="s">
        <v>129</v>
      </c>
      <c r="C63" s="132" t="s">
        <v>127</v>
      </c>
      <c r="D63" s="132" t="s">
        <v>127</v>
      </c>
      <c r="E63" s="61" t="s">
        <v>96</v>
      </c>
      <c r="F63" s="81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9"/>
      <c r="S63" s="79"/>
      <c r="T63" s="79"/>
      <c r="U63" s="79"/>
      <c r="V63" s="79"/>
      <c r="W63" s="79"/>
      <c r="X63" s="79"/>
      <c r="Y63" s="79"/>
      <c r="Z63" s="79"/>
      <c r="AA63" s="80"/>
      <c r="AB63" s="80"/>
      <c r="AC63" s="80"/>
      <c r="AD63" s="79"/>
      <c r="AE63" s="79"/>
      <c r="AF63" s="79"/>
      <c r="AG63" s="80"/>
      <c r="AH63" s="80"/>
      <c r="AI63" s="80"/>
    </row>
    <row r="64" spans="2:35" ht="23.25" customHeight="1" x14ac:dyDescent="0.2">
      <c r="B64" s="105" t="s">
        <v>275</v>
      </c>
      <c r="C64" s="105"/>
      <c r="D64" s="105"/>
      <c r="E64" s="61"/>
      <c r="F64" s="103" t="str">
        <f>IF(COUNTBLANK(F65:F73)=0,MAX(F65:F73),"")</f>
        <v/>
      </c>
      <c r="G64" s="62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5"/>
    </row>
    <row r="65" spans="2:35" ht="14.1" customHeight="1" x14ac:dyDescent="0.2">
      <c r="B65" s="106" t="s">
        <v>274</v>
      </c>
      <c r="C65" s="105"/>
      <c r="D65" s="105"/>
      <c r="E65" s="61" t="s">
        <v>96</v>
      </c>
      <c r="F65" s="81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70"/>
      <c r="S65" s="70"/>
      <c r="T65" s="70"/>
      <c r="U65" s="70"/>
      <c r="V65" s="70"/>
      <c r="W65" s="70"/>
      <c r="X65" s="70"/>
      <c r="Y65" s="70"/>
      <c r="Z65" s="70"/>
      <c r="AA65" s="61"/>
      <c r="AB65" s="61"/>
      <c r="AC65" s="61"/>
      <c r="AD65" s="70"/>
      <c r="AE65" s="70"/>
      <c r="AF65" s="70"/>
      <c r="AG65" s="61"/>
      <c r="AH65" s="61"/>
      <c r="AI65" s="61"/>
    </row>
    <row r="66" spans="2:35" ht="25.5" customHeight="1" x14ac:dyDescent="0.2">
      <c r="B66" s="122" t="s">
        <v>138</v>
      </c>
      <c r="C66" s="149" t="s">
        <v>130</v>
      </c>
      <c r="D66" s="150" t="s">
        <v>130</v>
      </c>
      <c r="E66" s="61" t="s">
        <v>96</v>
      </c>
      <c r="F66" s="81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4"/>
      <c r="S66" s="74"/>
      <c r="T66" s="74"/>
      <c r="U66" s="74"/>
      <c r="V66" s="74"/>
      <c r="W66" s="74"/>
      <c r="X66" s="74"/>
      <c r="Y66" s="74"/>
      <c r="Z66" s="74"/>
      <c r="AA66" s="75"/>
      <c r="AB66" s="75"/>
      <c r="AC66" s="75"/>
      <c r="AD66" s="74"/>
      <c r="AE66" s="74"/>
      <c r="AF66" s="74"/>
      <c r="AG66" s="75"/>
      <c r="AH66" s="75"/>
      <c r="AI66" s="75"/>
    </row>
    <row r="67" spans="2:35" ht="14.1" customHeight="1" x14ac:dyDescent="0.2">
      <c r="B67" s="111" t="s">
        <v>139</v>
      </c>
      <c r="C67" s="112" t="s">
        <v>131</v>
      </c>
      <c r="D67" s="113" t="s">
        <v>131</v>
      </c>
      <c r="E67" s="61" t="s">
        <v>96</v>
      </c>
      <c r="F67" s="81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4"/>
      <c r="S67" s="74"/>
      <c r="T67" s="74"/>
      <c r="U67" s="74"/>
      <c r="V67" s="74"/>
      <c r="W67" s="74"/>
      <c r="X67" s="74"/>
      <c r="Y67" s="74"/>
      <c r="Z67" s="74"/>
      <c r="AA67" s="75"/>
      <c r="AB67" s="75"/>
      <c r="AC67" s="75"/>
      <c r="AD67" s="74"/>
      <c r="AE67" s="74"/>
      <c r="AF67" s="74"/>
      <c r="AG67" s="75"/>
      <c r="AH67" s="75"/>
      <c r="AI67" s="75"/>
    </row>
    <row r="68" spans="2:35" ht="14.1" customHeight="1" x14ac:dyDescent="0.2">
      <c r="B68" s="111" t="s">
        <v>140</v>
      </c>
      <c r="C68" s="112" t="s">
        <v>132</v>
      </c>
      <c r="D68" s="113" t="s">
        <v>132</v>
      </c>
      <c r="E68" s="61" t="s">
        <v>96</v>
      </c>
      <c r="F68" s="81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4"/>
      <c r="S68" s="74"/>
      <c r="T68" s="74"/>
      <c r="U68" s="74"/>
      <c r="V68" s="74"/>
      <c r="W68" s="74"/>
      <c r="X68" s="74"/>
      <c r="Y68" s="74"/>
      <c r="Z68" s="74"/>
      <c r="AA68" s="75"/>
      <c r="AB68" s="75"/>
      <c r="AC68" s="75"/>
      <c r="AD68" s="74"/>
      <c r="AE68" s="74"/>
      <c r="AF68" s="74"/>
      <c r="AG68" s="75"/>
      <c r="AH68" s="75"/>
      <c r="AI68" s="75"/>
    </row>
    <row r="69" spans="2:35" ht="14.1" customHeight="1" x14ac:dyDescent="0.2">
      <c r="B69" s="111" t="s">
        <v>141</v>
      </c>
      <c r="C69" s="112" t="s">
        <v>133</v>
      </c>
      <c r="D69" s="113" t="s">
        <v>133</v>
      </c>
      <c r="E69" s="61" t="s">
        <v>96</v>
      </c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4"/>
      <c r="S69" s="74"/>
      <c r="T69" s="74"/>
      <c r="U69" s="74"/>
      <c r="V69" s="74"/>
      <c r="W69" s="74"/>
      <c r="X69" s="74"/>
      <c r="Y69" s="74"/>
      <c r="Z69" s="74"/>
      <c r="AA69" s="75"/>
      <c r="AB69" s="75"/>
      <c r="AC69" s="75"/>
      <c r="AD69" s="74"/>
      <c r="AE69" s="74"/>
      <c r="AF69" s="74"/>
      <c r="AG69" s="75"/>
      <c r="AH69" s="75"/>
      <c r="AI69" s="75"/>
    </row>
    <row r="70" spans="2:35" ht="14.1" customHeight="1" x14ac:dyDescent="0.2">
      <c r="B70" s="111" t="s">
        <v>142</v>
      </c>
      <c r="C70" s="112" t="s">
        <v>134</v>
      </c>
      <c r="D70" s="113" t="s">
        <v>134</v>
      </c>
      <c r="E70" s="61" t="s">
        <v>96</v>
      </c>
      <c r="F70" s="8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4"/>
      <c r="S70" s="74"/>
      <c r="T70" s="74"/>
      <c r="U70" s="74"/>
      <c r="V70" s="74"/>
      <c r="W70" s="74"/>
      <c r="X70" s="74"/>
      <c r="Y70" s="74"/>
      <c r="Z70" s="74"/>
      <c r="AA70" s="75"/>
      <c r="AB70" s="75"/>
      <c r="AC70" s="75"/>
      <c r="AD70" s="74"/>
      <c r="AE70" s="74"/>
      <c r="AF70" s="74"/>
      <c r="AG70" s="75"/>
      <c r="AH70" s="75"/>
      <c r="AI70" s="75"/>
    </row>
    <row r="71" spans="2:35" ht="14.1" customHeight="1" x14ac:dyDescent="0.2">
      <c r="B71" s="111" t="s">
        <v>143</v>
      </c>
      <c r="C71" s="112" t="s">
        <v>135</v>
      </c>
      <c r="D71" s="113" t="s">
        <v>135</v>
      </c>
      <c r="E71" s="61" t="s">
        <v>96</v>
      </c>
      <c r="F71" s="81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4"/>
      <c r="S71" s="74"/>
      <c r="T71" s="74"/>
      <c r="U71" s="74"/>
      <c r="V71" s="74"/>
      <c r="W71" s="74"/>
      <c r="X71" s="74"/>
      <c r="Y71" s="74"/>
      <c r="Z71" s="74"/>
      <c r="AA71" s="75"/>
      <c r="AB71" s="75"/>
      <c r="AC71" s="75"/>
      <c r="AD71" s="74"/>
      <c r="AE71" s="74"/>
      <c r="AF71" s="74"/>
      <c r="AG71" s="75"/>
      <c r="AH71" s="75"/>
      <c r="AI71" s="75"/>
    </row>
    <row r="72" spans="2:35" ht="14.1" customHeight="1" x14ac:dyDescent="0.2">
      <c r="B72" s="111" t="s">
        <v>144</v>
      </c>
      <c r="C72" s="112" t="s">
        <v>136</v>
      </c>
      <c r="D72" s="113" t="s">
        <v>136</v>
      </c>
      <c r="E72" s="61" t="s">
        <v>96</v>
      </c>
      <c r="F72" s="81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4"/>
      <c r="S72" s="74"/>
      <c r="T72" s="74"/>
      <c r="U72" s="74"/>
      <c r="V72" s="74"/>
      <c r="W72" s="74"/>
      <c r="X72" s="74"/>
      <c r="Y72" s="74"/>
      <c r="Z72" s="74"/>
      <c r="AA72" s="75"/>
      <c r="AB72" s="75"/>
      <c r="AC72" s="75"/>
      <c r="AD72" s="74"/>
      <c r="AE72" s="74"/>
      <c r="AF72" s="74"/>
      <c r="AG72" s="75"/>
      <c r="AH72" s="75"/>
      <c r="AI72" s="75"/>
    </row>
    <row r="73" spans="2:35" ht="14.1" customHeight="1" x14ac:dyDescent="0.2">
      <c r="B73" s="111" t="s">
        <v>145</v>
      </c>
      <c r="C73" s="112" t="s">
        <v>137</v>
      </c>
      <c r="D73" s="113" t="s">
        <v>137</v>
      </c>
      <c r="E73" s="61" t="s">
        <v>96</v>
      </c>
      <c r="F73" s="81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9"/>
      <c r="S73" s="79"/>
      <c r="T73" s="79"/>
      <c r="U73" s="79"/>
      <c r="V73" s="79"/>
      <c r="W73" s="79"/>
      <c r="X73" s="79"/>
      <c r="Y73" s="79"/>
      <c r="Z73" s="79"/>
      <c r="AA73" s="80"/>
      <c r="AB73" s="80"/>
      <c r="AC73" s="80"/>
      <c r="AD73" s="79"/>
      <c r="AE73" s="79"/>
      <c r="AF73" s="79"/>
      <c r="AG73" s="80"/>
      <c r="AH73" s="80"/>
      <c r="AI73" s="80"/>
    </row>
    <row r="74" spans="2:35" ht="24" customHeight="1" x14ac:dyDescent="0.2">
      <c r="B74" s="175" t="s">
        <v>276</v>
      </c>
      <c r="C74" s="175"/>
      <c r="D74" s="175"/>
      <c r="E74" s="75"/>
      <c r="F74" s="103" t="str">
        <f>IF(COUNTBLANK(F75)=0,MAX(F75),"")</f>
        <v/>
      </c>
      <c r="G74" s="62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5"/>
    </row>
    <row r="75" spans="2:35" ht="14.1" customHeight="1" x14ac:dyDescent="0.2">
      <c r="B75" s="175" t="s">
        <v>277</v>
      </c>
      <c r="C75" s="175"/>
      <c r="D75" s="175"/>
      <c r="E75" s="75" t="s">
        <v>96</v>
      </c>
      <c r="F75" s="81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70"/>
      <c r="S75" s="70"/>
      <c r="T75" s="70"/>
      <c r="U75" s="70"/>
      <c r="V75" s="70"/>
      <c r="W75" s="70"/>
      <c r="X75" s="70"/>
      <c r="Y75" s="70"/>
      <c r="Z75" s="70"/>
      <c r="AA75" s="61"/>
      <c r="AB75" s="61"/>
      <c r="AC75" s="61"/>
      <c r="AD75" s="70"/>
      <c r="AE75" s="70"/>
      <c r="AF75" s="70"/>
      <c r="AG75" s="61"/>
      <c r="AH75" s="61"/>
      <c r="AI75" s="61"/>
    </row>
    <row r="76" spans="2:35" ht="21.75" customHeight="1" x14ac:dyDescent="0.2">
      <c r="B76" s="114" t="s">
        <v>146</v>
      </c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21"/>
    </row>
    <row r="77" spans="2:35" ht="14.1" customHeight="1" x14ac:dyDescent="0.2">
      <c r="B77" s="111" t="s">
        <v>153</v>
      </c>
      <c r="C77" s="112" t="s">
        <v>147</v>
      </c>
      <c r="D77" s="113" t="s">
        <v>147</v>
      </c>
      <c r="E77" s="61" t="s">
        <v>79</v>
      </c>
      <c r="F77" s="89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9"/>
      <c r="S77" s="79"/>
      <c r="T77" s="79"/>
      <c r="U77" s="79"/>
      <c r="V77" s="79"/>
      <c r="W77" s="79"/>
      <c r="X77" s="79"/>
      <c r="Y77" s="79"/>
      <c r="Z77" s="79"/>
      <c r="AA77" s="80"/>
      <c r="AB77" s="80"/>
      <c r="AC77" s="80"/>
      <c r="AD77" s="79"/>
      <c r="AE77" s="79"/>
      <c r="AF77" s="79"/>
      <c r="AG77" s="80"/>
      <c r="AH77" s="80"/>
      <c r="AI77" s="80"/>
    </row>
    <row r="78" spans="2:35" ht="14.1" customHeight="1" x14ac:dyDescent="0.2">
      <c r="B78" s="111" t="s">
        <v>154</v>
      </c>
      <c r="C78" s="112" t="s">
        <v>148</v>
      </c>
      <c r="D78" s="113" t="s">
        <v>148</v>
      </c>
      <c r="E78" s="61" t="s">
        <v>79</v>
      </c>
      <c r="F78" s="89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9"/>
      <c r="S78" s="79"/>
      <c r="T78" s="79"/>
      <c r="U78" s="79"/>
      <c r="V78" s="79"/>
      <c r="W78" s="79"/>
      <c r="X78" s="79"/>
      <c r="Y78" s="79"/>
      <c r="Z78" s="79"/>
      <c r="AA78" s="80"/>
      <c r="AB78" s="80"/>
      <c r="AC78" s="80"/>
      <c r="AD78" s="79"/>
      <c r="AE78" s="79"/>
      <c r="AF78" s="79"/>
      <c r="AG78" s="80"/>
      <c r="AH78" s="80"/>
      <c r="AI78" s="80"/>
    </row>
    <row r="79" spans="2:35" ht="14.1" customHeight="1" x14ac:dyDescent="0.2">
      <c r="B79" s="111" t="s">
        <v>155</v>
      </c>
      <c r="C79" s="112" t="s">
        <v>149</v>
      </c>
      <c r="D79" s="113" t="s">
        <v>149</v>
      </c>
      <c r="E79" s="61" t="s">
        <v>79</v>
      </c>
      <c r="F79" s="89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9"/>
      <c r="S79" s="79"/>
      <c r="T79" s="79"/>
      <c r="U79" s="79"/>
      <c r="V79" s="79"/>
      <c r="W79" s="79"/>
      <c r="X79" s="79"/>
      <c r="Y79" s="79"/>
      <c r="Z79" s="79"/>
      <c r="AA79" s="80"/>
      <c r="AB79" s="80"/>
      <c r="AC79" s="80"/>
      <c r="AD79" s="79"/>
      <c r="AE79" s="79"/>
      <c r="AF79" s="79"/>
      <c r="AG79" s="80"/>
      <c r="AH79" s="80"/>
      <c r="AI79" s="80"/>
    </row>
    <row r="80" spans="2:35" ht="27" customHeight="1" x14ac:dyDescent="0.2">
      <c r="B80" s="111" t="s">
        <v>156</v>
      </c>
      <c r="C80" s="112" t="s">
        <v>150</v>
      </c>
      <c r="D80" s="113" t="s">
        <v>150</v>
      </c>
      <c r="E80" s="61" t="s">
        <v>79</v>
      </c>
      <c r="F80" s="89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9"/>
      <c r="S80" s="79"/>
      <c r="T80" s="79"/>
      <c r="U80" s="79"/>
      <c r="V80" s="79"/>
      <c r="W80" s="79"/>
      <c r="X80" s="79"/>
      <c r="Y80" s="79"/>
      <c r="Z80" s="79"/>
      <c r="AA80" s="80"/>
      <c r="AB80" s="80"/>
      <c r="AC80" s="80"/>
      <c r="AD80" s="79"/>
      <c r="AE80" s="79"/>
      <c r="AF80" s="79"/>
      <c r="AG80" s="80"/>
      <c r="AH80" s="80"/>
      <c r="AI80" s="80"/>
    </row>
    <row r="81" spans="2:35" ht="13.5" customHeight="1" x14ac:dyDescent="0.2">
      <c r="B81" s="118" t="s">
        <v>157</v>
      </c>
      <c r="C81" s="119" t="s">
        <v>151</v>
      </c>
      <c r="D81" s="120" t="s">
        <v>151</v>
      </c>
      <c r="E81" s="61" t="s">
        <v>79</v>
      </c>
      <c r="F81" s="89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9"/>
      <c r="S81" s="79"/>
      <c r="T81" s="79"/>
      <c r="U81" s="79"/>
      <c r="V81" s="79"/>
      <c r="W81" s="79"/>
      <c r="X81" s="79"/>
      <c r="Y81" s="79"/>
      <c r="Z81" s="79"/>
      <c r="AA81" s="80"/>
      <c r="AB81" s="80"/>
      <c r="AC81" s="80"/>
      <c r="AD81" s="79"/>
      <c r="AE81" s="79"/>
      <c r="AF81" s="79"/>
      <c r="AG81" s="80"/>
      <c r="AH81" s="80"/>
      <c r="AI81" s="80"/>
    </row>
    <row r="82" spans="2:35" ht="14.1" customHeight="1" x14ac:dyDescent="0.2">
      <c r="B82" s="118" t="s">
        <v>158</v>
      </c>
      <c r="C82" s="119" t="s">
        <v>152</v>
      </c>
      <c r="D82" s="120" t="s">
        <v>152</v>
      </c>
      <c r="E82" s="61" t="s">
        <v>79</v>
      </c>
      <c r="F82" s="89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9"/>
      <c r="S82" s="79"/>
      <c r="T82" s="79"/>
      <c r="U82" s="79"/>
      <c r="V82" s="79"/>
      <c r="W82" s="79"/>
      <c r="X82" s="79"/>
      <c r="Y82" s="79"/>
      <c r="Z82" s="79"/>
      <c r="AA82" s="80"/>
      <c r="AB82" s="80"/>
      <c r="AC82" s="80"/>
      <c r="AD82" s="79"/>
      <c r="AE82" s="79"/>
      <c r="AF82" s="79"/>
      <c r="AG82" s="80"/>
      <c r="AH82" s="80"/>
      <c r="AI82" s="80"/>
    </row>
    <row r="83" spans="2:35" ht="21.75" customHeight="1" x14ac:dyDescent="0.2">
      <c r="B83" s="114" t="s">
        <v>159</v>
      </c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21"/>
    </row>
    <row r="84" spans="2:35" s="90" customFormat="1" ht="14.1" customHeight="1" x14ac:dyDescent="0.2">
      <c r="B84" s="151" t="s">
        <v>167</v>
      </c>
      <c r="C84" s="152" t="s">
        <v>160</v>
      </c>
      <c r="D84" s="153" t="s">
        <v>160</v>
      </c>
      <c r="E84" s="61" t="s">
        <v>79</v>
      </c>
      <c r="F84" s="66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1"/>
      <c r="AB84" s="61"/>
      <c r="AC84" s="61"/>
      <c r="AD84" s="67"/>
      <c r="AE84" s="67"/>
      <c r="AF84" s="67"/>
      <c r="AG84" s="61"/>
      <c r="AH84" s="61"/>
      <c r="AI84" s="61"/>
    </row>
    <row r="85" spans="2:35" s="90" customFormat="1" ht="14.1" customHeight="1" x14ac:dyDescent="0.2">
      <c r="B85" s="151" t="s">
        <v>168</v>
      </c>
      <c r="C85" s="152" t="s">
        <v>161</v>
      </c>
      <c r="D85" s="153" t="s">
        <v>161</v>
      </c>
      <c r="E85" s="61" t="s">
        <v>79</v>
      </c>
      <c r="F85" s="66"/>
      <c r="G85" s="67"/>
      <c r="H85" s="67"/>
      <c r="I85" s="67"/>
      <c r="J85" s="67"/>
      <c r="K85" s="68"/>
      <c r="L85" s="67"/>
      <c r="M85" s="68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91"/>
      <c r="Z85" s="91"/>
      <c r="AA85" s="92"/>
      <c r="AB85" s="61"/>
      <c r="AC85" s="61"/>
      <c r="AD85" s="68"/>
      <c r="AE85" s="67"/>
      <c r="AF85" s="67"/>
      <c r="AG85" s="92"/>
      <c r="AH85" s="61"/>
      <c r="AI85" s="61"/>
    </row>
    <row r="86" spans="2:35" s="90" customFormat="1" ht="14.1" customHeight="1" x14ac:dyDescent="0.2">
      <c r="B86" s="151" t="s">
        <v>169</v>
      </c>
      <c r="C86" s="152" t="s">
        <v>162</v>
      </c>
      <c r="D86" s="153" t="s">
        <v>162</v>
      </c>
      <c r="E86" s="61" t="s">
        <v>79</v>
      </c>
      <c r="F86" s="66"/>
      <c r="G86" s="67"/>
      <c r="H86" s="67"/>
      <c r="I86" s="67"/>
      <c r="J86" s="67"/>
      <c r="K86" s="68"/>
      <c r="L86" s="67"/>
      <c r="M86" s="68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91"/>
      <c r="Z86" s="91"/>
      <c r="AA86" s="92"/>
      <c r="AB86" s="61"/>
      <c r="AC86" s="61"/>
      <c r="AD86" s="68"/>
      <c r="AE86" s="67"/>
      <c r="AF86" s="67"/>
      <c r="AG86" s="92"/>
      <c r="AH86" s="61"/>
      <c r="AI86" s="61"/>
    </row>
    <row r="87" spans="2:35" s="90" customFormat="1" ht="14.1" customHeight="1" x14ac:dyDescent="0.2">
      <c r="B87" s="151" t="s">
        <v>170</v>
      </c>
      <c r="C87" s="152" t="s">
        <v>163</v>
      </c>
      <c r="D87" s="153" t="s">
        <v>163</v>
      </c>
      <c r="E87" s="61" t="s">
        <v>79</v>
      </c>
      <c r="F87" s="66"/>
      <c r="G87" s="67"/>
      <c r="H87" s="67"/>
      <c r="I87" s="67"/>
      <c r="J87" s="67"/>
      <c r="K87" s="68"/>
      <c r="L87" s="67"/>
      <c r="M87" s="68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91"/>
      <c r="Z87" s="91"/>
      <c r="AA87" s="92"/>
      <c r="AB87" s="61"/>
      <c r="AC87" s="61"/>
      <c r="AD87" s="68"/>
      <c r="AE87" s="67"/>
      <c r="AF87" s="67"/>
      <c r="AG87" s="92"/>
      <c r="AH87" s="61"/>
      <c r="AI87" s="61"/>
    </row>
    <row r="88" spans="2:35" s="90" customFormat="1" ht="14.1" customHeight="1" x14ac:dyDescent="0.2">
      <c r="B88" s="151" t="s">
        <v>171</v>
      </c>
      <c r="C88" s="152" t="s">
        <v>164</v>
      </c>
      <c r="D88" s="153" t="s">
        <v>164</v>
      </c>
      <c r="E88" s="61" t="s">
        <v>79</v>
      </c>
      <c r="F88" s="66"/>
      <c r="G88" s="67"/>
      <c r="H88" s="67"/>
      <c r="I88" s="67"/>
      <c r="J88" s="67"/>
      <c r="K88" s="68"/>
      <c r="L88" s="67"/>
      <c r="M88" s="68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91"/>
      <c r="Z88" s="91"/>
      <c r="AA88" s="92"/>
      <c r="AB88" s="61"/>
      <c r="AC88" s="61"/>
      <c r="AD88" s="68"/>
      <c r="AE88" s="67"/>
      <c r="AF88" s="67"/>
      <c r="AG88" s="92"/>
      <c r="AH88" s="61"/>
      <c r="AI88" s="61"/>
    </row>
    <row r="89" spans="2:35" ht="14.1" customHeight="1" x14ac:dyDescent="0.2">
      <c r="B89" s="111" t="s">
        <v>172</v>
      </c>
      <c r="C89" s="112" t="s">
        <v>165</v>
      </c>
      <c r="D89" s="113" t="s">
        <v>165</v>
      </c>
      <c r="E89" s="61" t="s">
        <v>79</v>
      </c>
      <c r="F89" s="66"/>
      <c r="G89" s="72"/>
      <c r="H89" s="72"/>
      <c r="I89" s="72"/>
      <c r="J89" s="72"/>
      <c r="K89" s="63"/>
      <c r="L89" s="72"/>
      <c r="M89" s="63"/>
      <c r="N89" s="72"/>
      <c r="O89" s="72"/>
      <c r="P89" s="72"/>
      <c r="Q89" s="72"/>
      <c r="R89" s="74"/>
      <c r="S89" s="74"/>
      <c r="T89" s="74"/>
      <c r="U89" s="74"/>
      <c r="V89" s="74"/>
      <c r="W89" s="74"/>
      <c r="X89" s="74"/>
      <c r="Y89" s="76"/>
      <c r="Z89" s="76"/>
      <c r="AA89" s="83"/>
      <c r="AB89" s="75"/>
      <c r="AC89" s="75"/>
      <c r="AD89" s="84"/>
      <c r="AE89" s="74"/>
      <c r="AF89" s="74"/>
      <c r="AG89" s="83"/>
      <c r="AH89" s="75"/>
      <c r="AI89" s="75"/>
    </row>
    <row r="90" spans="2:35" ht="14.1" customHeight="1" x14ac:dyDescent="0.2">
      <c r="B90" s="118" t="s">
        <v>173</v>
      </c>
      <c r="C90" s="119" t="s">
        <v>166</v>
      </c>
      <c r="D90" s="120" t="s">
        <v>166</v>
      </c>
      <c r="E90" s="61" t="s">
        <v>79</v>
      </c>
      <c r="F90" s="66"/>
      <c r="G90" s="93"/>
      <c r="H90" s="93"/>
      <c r="I90" s="93"/>
      <c r="J90" s="93"/>
      <c r="K90" s="94"/>
      <c r="L90" s="93"/>
      <c r="M90" s="94"/>
      <c r="N90" s="93"/>
      <c r="O90" s="93"/>
      <c r="P90" s="93"/>
      <c r="Q90" s="93"/>
      <c r="R90" s="74"/>
      <c r="S90" s="74"/>
      <c r="T90" s="74"/>
      <c r="U90" s="74"/>
      <c r="V90" s="74"/>
      <c r="W90" s="95"/>
      <c r="X90" s="74"/>
      <c r="Y90" s="96"/>
      <c r="Z90" s="96"/>
      <c r="AA90" s="97"/>
      <c r="AB90" s="98"/>
      <c r="AC90" s="75"/>
      <c r="AD90" s="99"/>
      <c r="AE90" s="95"/>
      <c r="AF90" s="74"/>
      <c r="AG90" s="97"/>
      <c r="AH90" s="98"/>
      <c r="AI90" s="75"/>
    </row>
    <row r="91" spans="2:35" ht="22.5" customHeight="1" x14ac:dyDescent="0.2">
      <c r="B91" s="114" t="s">
        <v>174</v>
      </c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  <c r="AG91" s="115"/>
      <c r="AH91" s="115"/>
      <c r="AI91" s="121"/>
    </row>
    <row r="92" spans="2:35" ht="14.1" customHeight="1" x14ac:dyDescent="0.2">
      <c r="B92" s="111" t="s">
        <v>178</v>
      </c>
      <c r="C92" s="112" t="s">
        <v>175</v>
      </c>
      <c r="D92" s="113" t="s">
        <v>175</v>
      </c>
      <c r="E92" s="61" t="s">
        <v>79</v>
      </c>
      <c r="F92" s="66"/>
      <c r="G92" s="67"/>
      <c r="H92" s="67"/>
      <c r="I92" s="67"/>
      <c r="J92" s="67"/>
      <c r="K92" s="68"/>
      <c r="L92" s="67"/>
      <c r="M92" s="68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91"/>
      <c r="Z92" s="91"/>
      <c r="AA92" s="92"/>
      <c r="AB92" s="61"/>
      <c r="AC92" s="61"/>
      <c r="AD92" s="68"/>
      <c r="AE92" s="67"/>
      <c r="AF92" s="67"/>
      <c r="AG92" s="92"/>
      <c r="AH92" s="61"/>
      <c r="AI92" s="61"/>
    </row>
    <row r="93" spans="2:35" ht="14.1" customHeight="1" x14ac:dyDescent="0.2">
      <c r="B93" s="111" t="s">
        <v>179</v>
      </c>
      <c r="C93" s="112" t="s">
        <v>176</v>
      </c>
      <c r="D93" s="113" t="s">
        <v>176</v>
      </c>
      <c r="E93" s="61" t="s">
        <v>79</v>
      </c>
      <c r="F93" s="66"/>
      <c r="G93" s="67"/>
      <c r="H93" s="67"/>
      <c r="I93" s="67"/>
      <c r="J93" s="67"/>
      <c r="K93" s="68"/>
      <c r="L93" s="67"/>
      <c r="M93" s="68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91"/>
      <c r="Z93" s="91"/>
      <c r="AA93" s="92"/>
      <c r="AB93" s="61"/>
      <c r="AC93" s="61"/>
      <c r="AD93" s="68"/>
      <c r="AE93" s="67"/>
      <c r="AF93" s="67"/>
      <c r="AG93" s="92"/>
      <c r="AH93" s="61"/>
      <c r="AI93" s="61"/>
    </row>
    <row r="94" spans="2:35" ht="14.1" customHeight="1" x14ac:dyDescent="0.2">
      <c r="B94" s="179" t="s">
        <v>180</v>
      </c>
      <c r="C94" s="180" t="s">
        <v>177</v>
      </c>
      <c r="D94" s="181" t="s">
        <v>177</v>
      </c>
      <c r="E94" s="98" t="s">
        <v>96</v>
      </c>
      <c r="F94" s="66"/>
      <c r="G94" s="67"/>
      <c r="H94" s="67"/>
      <c r="I94" s="67"/>
      <c r="J94" s="67"/>
      <c r="K94" s="68"/>
      <c r="L94" s="67"/>
      <c r="M94" s="68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91"/>
      <c r="Z94" s="91"/>
      <c r="AA94" s="92"/>
      <c r="AB94" s="61"/>
      <c r="AC94" s="61"/>
      <c r="AD94" s="68"/>
      <c r="AE94" s="67"/>
      <c r="AF94" s="67"/>
      <c r="AG94" s="92"/>
      <c r="AH94" s="61"/>
      <c r="AI94" s="61"/>
    </row>
    <row r="95" spans="2:35" ht="21.75" customHeight="1" x14ac:dyDescent="0.2">
      <c r="B95" s="114" t="s">
        <v>181</v>
      </c>
      <c r="C95" s="115"/>
      <c r="D95" s="115"/>
      <c r="E95" s="115"/>
      <c r="F95" s="115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7"/>
    </row>
    <row r="96" spans="2:35" ht="14.1" customHeight="1" x14ac:dyDescent="0.2">
      <c r="B96" s="184" t="s">
        <v>280</v>
      </c>
      <c r="C96" s="184"/>
      <c r="D96" s="184"/>
      <c r="E96" s="61"/>
      <c r="F96" s="103" t="str">
        <f>IF(COUNTBLANK(F97:F99)=0,MAX(F97:F99),"")</f>
        <v/>
      </c>
      <c r="G96" s="62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5"/>
    </row>
    <row r="97" spans="1:35" ht="24" customHeight="1" x14ac:dyDescent="0.2">
      <c r="B97" s="107" t="s">
        <v>281</v>
      </c>
      <c r="C97" s="107"/>
      <c r="D97" s="107"/>
      <c r="E97" s="61" t="s">
        <v>79</v>
      </c>
      <c r="F97" s="81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1"/>
      <c r="AB97" s="61"/>
      <c r="AC97" s="61"/>
      <c r="AD97" s="67"/>
      <c r="AE97" s="67"/>
      <c r="AF97" s="67"/>
      <c r="AG97" s="61"/>
      <c r="AH97" s="61"/>
      <c r="AI97" s="61"/>
    </row>
    <row r="98" spans="1:35" ht="14.1" customHeight="1" x14ac:dyDescent="0.2">
      <c r="B98" s="111" t="s">
        <v>184</v>
      </c>
      <c r="C98" s="112" t="s">
        <v>182</v>
      </c>
      <c r="D98" s="113" t="s">
        <v>182</v>
      </c>
      <c r="E98" s="61" t="s">
        <v>79</v>
      </c>
      <c r="F98" s="81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5"/>
      <c r="AB98" s="75"/>
      <c r="AC98" s="75"/>
      <c r="AD98" s="72"/>
      <c r="AE98" s="72"/>
      <c r="AF98" s="72"/>
      <c r="AG98" s="75"/>
      <c r="AH98" s="75"/>
      <c r="AI98" s="75"/>
    </row>
    <row r="99" spans="1:35" ht="14.1" customHeight="1" x14ac:dyDescent="0.2">
      <c r="B99" s="111" t="s">
        <v>185</v>
      </c>
      <c r="C99" s="112" t="s">
        <v>183</v>
      </c>
      <c r="D99" s="113" t="s">
        <v>183</v>
      </c>
      <c r="E99" s="61" t="s">
        <v>79</v>
      </c>
      <c r="F99" s="81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80"/>
      <c r="AB99" s="80"/>
      <c r="AC99" s="80"/>
      <c r="AD99" s="77"/>
      <c r="AE99" s="77"/>
      <c r="AF99" s="77"/>
      <c r="AG99" s="80"/>
      <c r="AH99" s="80"/>
      <c r="AI99" s="80"/>
    </row>
    <row r="100" spans="1:35" ht="14.1" customHeight="1" x14ac:dyDescent="0.2">
      <c r="B100" s="184" t="s">
        <v>278</v>
      </c>
      <c r="C100" s="184"/>
      <c r="D100" s="184"/>
      <c r="E100" s="61"/>
      <c r="F100" s="103" t="str">
        <f>IF(COUNTBLANK(F101:F104)=0,MAX(F101:F104),"")</f>
        <v/>
      </c>
      <c r="G100" s="62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5"/>
    </row>
    <row r="101" spans="1:35" ht="14.1" customHeight="1" x14ac:dyDescent="0.2">
      <c r="A101" s="100"/>
      <c r="B101" s="182" t="s">
        <v>279</v>
      </c>
      <c r="C101" s="107"/>
      <c r="D101" s="107"/>
      <c r="E101" s="61" t="s">
        <v>79</v>
      </c>
      <c r="F101" s="81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1"/>
      <c r="AB101" s="61"/>
      <c r="AC101" s="61"/>
      <c r="AD101" s="67"/>
      <c r="AE101" s="67"/>
      <c r="AF101" s="67"/>
      <c r="AG101" s="61"/>
      <c r="AH101" s="61"/>
      <c r="AI101" s="61"/>
    </row>
    <row r="102" spans="1:35" ht="14.1" customHeight="1" x14ac:dyDescent="0.2">
      <c r="B102" s="111" t="s">
        <v>189</v>
      </c>
      <c r="C102" s="112" t="s">
        <v>186</v>
      </c>
      <c r="D102" s="113" t="s">
        <v>186</v>
      </c>
      <c r="E102" s="61" t="s">
        <v>79</v>
      </c>
      <c r="F102" s="81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5"/>
      <c r="AB102" s="75"/>
      <c r="AC102" s="75"/>
      <c r="AD102" s="72"/>
      <c r="AE102" s="72"/>
      <c r="AF102" s="72"/>
      <c r="AG102" s="75"/>
      <c r="AH102" s="75"/>
      <c r="AI102" s="75"/>
    </row>
    <row r="103" spans="1:35" ht="14.1" customHeight="1" x14ac:dyDescent="0.2">
      <c r="B103" s="111" t="s">
        <v>190</v>
      </c>
      <c r="C103" s="112" t="s">
        <v>187</v>
      </c>
      <c r="D103" s="113" t="s">
        <v>187</v>
      </c>
      <c r="E103" s="61" t="s">
        <v>79</v>
      </c>
      <c r="F103" s="81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5"/>
      <c r="AB103" s="75"/>
      <c r="AC103" s="75"/>
      <c r="AD103" s="72"/>
      <c r="AE103" s="72"/>
      <c r="AF103" s="72"/>
      <c r="AG103" s="75"/>
      <c r="AH103" s="75"/>
      <c r="AI103" s="75"/>
    </row>
    <row r="104" spans="1:35" ht="14.1" customHeight="1" x14ac:dyDescent="0.2">
      <c r="B104" s="111" t="s">
        <v>191</v>
      </c>
      <c r="C104" s="112" t="s">
        <v>188</v>
      </c>
      <c r="D104" s="113" t="s">
        <v>188</v>
      </c>
      <c r="E104" s="61" t="s">
        <v>79</v>
      </c>
      <c r="F104" s="81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80"/>
      <c r="AB104" s="80"/>
      <c r="AC104" s="80"/>
      <c r="AD104" s="77"/>
      <c r="AE104" s="77"/>
      <c r="AF104" s="77"/>
      <c r="AG104" s="80"/>
      <c r="AH104" s="80"/>
      <c r="AI104" s="80"/>
    </row>
    <row r="105" spans="1:35" ht="14.1" customHeight="1" x14ac:dyDescent="0.2">
      <c r="B105" s="107" t="s">
        <v>283</v>
      </c>
      <c r="C105" s="107"/>
      <c r="D105" s="107"/>
      <c r="E105" s="61"/>
      <c r="F105" s="103" t="str">
        <f>IF(COUNTBLANK(F106:F108)=0,MAX(F106:F108),"")</f>
        <v/>
      </c>
      <c r="G105" s="62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5"/>
    </row>
    <row r="106" spans="1:35" ht="14.1" customHeight="1" x14ac:dyDescent="0.2">
      <c r="B106" s="182" t="s">
        <v>282</v>
      </c>
      <c r="C106" s="107"/>
      <c r="D106" s="107"/>
      <c r="E106" s="61" t="s">
        <v>79</v>
      </c>
      <c r="F106" s="81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1"/>
      <c r="AB106" s="61"/>
      <c r="AC106" s="61"/>
      <c r="AD106" s="67"/>
      <c r="AE106" s="67"/>
      <c r="AF106" s="67"/>
      <c r="AG106" s="61"/>
      <c r="AH106" s="61"/>
      <c r="AI106" s="61"/>
    </row>
    <row r="107" spans="1:35" ht="14.1" customHeight="1" x14ac:dyDescent="0.2">
      <c r="B107" s="111" t="s">
        <v>194</v>
      </c>
      <c r="C107" s="112" t="s">
        <v>192</v>
      </c>
      <c r="D107" s="113" t="s">
        <v>192</v>
      </c>
      <c r="E107" s="61" t="s">
        <v>79</v>
      </c>
      <c r="F107" s="81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5"/>
      <c r="AB107" s="75"/>
      <c r="AC107" s="75"/>
      <c r="AD107" s="72"/>
      <c r="AE107" s="72"/>
      <c r="AF107" s="72"/>
      <c r="AG107" s="75"/>
      <c r="AH107" s="75"/>
      <c r="AI107" s="75"/>
    </row>
    <row r="108" spans="1:35" ht="14.1" customHeight="1" x14ac:dyDescent="0.2">
      <c r="B108" s="111" t="s">
        <v>195</v>
      </c>
      <c r="C108" s="112" t="s">
        <v>193</v>
      </c>
      <c r="D108" s="113" t="s">
        <v>193</v>
      </c>
      <c r="E108" s="61" t="s">
        <v>79</v>
      </c>
      <c r="F108" s="81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80"/>
      <c r="AB108" s="80"/>
      <c r="AC108" s="80"/>
      <c r="AD108" s="77"/>
      <c r="AE108" s="77"/>
      <c r="AF108" s="77"/>
      <c r="AG108" s="80"/>
      <c r="AH108" s="80"/>
      <c r="AI108" s="80"/>
    </row>
    <row r="109" spans="1:35" ht="14.1" customHeight="1" x14ac:dyDescent="0.2">
      <c r="B109" s="107" t="s">
        <v>284</v>
      </c>
      <c r="C109" s="107" t="s">
        <v>196</v>
      </c>
      <c r="D109" s="107" t="s">
        <v>196</v>
      </c>
      <c r="E109" s="61"/>
      <c r="F109" s="103" t="str">
        <f>IF(COUNTBLANK(F110:F111)=0,MAX(F110:F111),"")</f>
        <v/>
      </c>
      <c r="G109" s="62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5"/>
    </row>
    <row r="110" spans="1:35" ht="14.1" customHeight="1" x14ac:dyDescent="0.2">
      <c r="B110" s="183" t="s">
        <v>285</v>
      </c>
      <c r="C110" s="184" t="s">
        <v>196</v>
      </c>
      <c r="D110" s="184" t="s">
        <v>196</v>
      </c>
      <c r="E110" s="61" t="s">
        <v>96</v>
      </c>
      <c r="F110" s="81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1"/>
      <c r="AB110" s="61"/>
      <c r="AC110" s="61"/>
      <c r="AD110" s="67"/>
      <c r="AE110" s="67"/>
      <c r="AF110" s="67"/>
      <c r="AG110" s="61"/>
      <c r="AH110" s="61"/>
      <c r="AI110" s="61"/>
    </row>
    <row r="111" spans="1:35" ht="14.1" customHeight="1" x14ac:dyDescent="0.2">
      <c r="B111" s="183" t="s">
        <v>198</v>
      </c>
      <c r="C111" s="183"/>
      <c r="D111" s="183"/>
      <c r="E111" s="61" t="s">
        <v>96</v>
      </c>
      <c r="F111" s="81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80"/>
      <c r="AB111" s="80"/>
      <c r="AC111" s="80"/>
      <c r="AD111" s="77"/>
      <c r="AE111" s="77"/>
      <c r="AF111" s="77"/>
      <c r="AG111" s="80"/>
      <c r="AH111" s="80"/>
      <c r="AI111" s="80"/>
    </row>
    <row r="112" spans="1:35" ht="14.1" customHeight="1" x14ac:dyDescent="0.2">
      <c r="B112" s="107" t="s">
        <v>265</v>
      </c>
      <c r="C112" s="107"/>
      <c r="D112" s="107"/>
      <c r="E112" s="61"/>
      <c r="F112" s="103" t="str">
        <f>IF(COUNTBLANK(F113:F120)=0,MAX(F113:F120),"")</f>
        <v/>
      </c>
      <c r="G112" s="62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5"/>
    </row>
    <row r="113" spans="2:35" ht="14.1" customHeight="1" x14ac:dyDescent="0.2">
      <c r="B113" s="182" t="s">
        <v>266</v>
      </c>
      <c r="C113" s="107"/>
      <c r="D113" s="107"/>
      <c r="E113" s="61" t="s">
        <v>79</v>
      </c>
      <c r="F113" s="81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1"/>
      <c r="AB113" s="61"/>
      <c r="AC113" s="61"/>
      <c r="AD113" s="67"/>
      <c r="AE113" s="67"/>
      <c r="AF113" s="67"/>
      <c r="AG113" s="61"/>
      <c r="AH113" s="61"/>
      <c r="AI113" s="61"/>
    </row>
    <row r="114" spans="2:35" ht="14.1" customHeight="1" x14ac:dyDescent="0.2">
      <c r="B114" s="111" t="s">
        <v>206</v>
      </c>
      <c r="C114" s="112" t="s">
        <v>199</v>
      </c>
      <c r="D114" s="113" t="s">
        <v>199</v>
      </c>
      <c r="E114" s="61" t="s">
        <v>79</v>
      </c>
      <c r="F114" s="81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5"/>
      <c r="AB114" s="75"/>
      <c r="AC114" s="75"/>
      <c r="AD114" s="72"/>
      <c r="AE114" s="72"/>
      <c r="AF114" s="72"/>
      <c r="AG114" s="75"/>
      <c r="AH114" s="75"/>
      <c r="AI114" s="75"/>
    </row>
    <row r="115" spans="2:35" ht="14.1" customHeight="1" x14ac:dyDescent="0.2">
      <c r="B115" s="111" t="s">
        <v>171</v>
      </c>
      <c r="C115" s="112" t="s">
        <v>200</v>
      </c>
      <c r="D115" s="113" t="s">
        <v>200</v>
      </c>
      <c r="E115" s="61" t="s">
        <v>79</v>
      </c>
      <c r="F115" s="81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5"/>
      <c r="AB115" s="75"/>
      <c r="AC115" s="75"/>
      <c r="AD115" s="72"/>
      <c r="AE115" s="72"/>
      <c r="AF115" s="72"/>
      <c r="AG115" s="75"/>
      <c r="AH115" s="75"/>
      <c r="AI115" s="75"/>
    </row>
    <row r="116" spans="2:35" ht="13.5" customHeight="1" x14ac:dyDescent="0.2">
      <c r="B116" s="111" t="s">
        <v>207</v>
      </c>
      <c r="C116" s="112" t="s">
        <v>201</v>
      </c>
      <c r="D116" s="113" t="s">
        <v>201</v>
      </c>
      <c r="E116" s="61" t="s">
        <v>79</v>
      </c>
      <c r="F116" s="81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5"/>
      <c r="AB116" s="75"/>
      <c r="AC116" s="75"/>
      <c r="AD116" s="72"/>
      <c r="AE116" s="72"/>
      <c r="AF116" s="72"/>
      <c r="AG116" s="75"/>
      <c r="AH116" s="75"/>
      <c r="AI116" s="75"/>
    </row>
    <row r="117" spans="2:35" ht="14.1" customHeight="1" x14ac:dyDescent="0.2">
      <c r="B117" s="111" t="s">
        <v>208</v>
      </c>
      <c r="C117" s="112" t="s">
        <v>202</v>
      </c>
      <c r="D117" s="113" t="s">
        <v>202</v>
      </c>
      <c r="E117" s="61" t="s">
        <v>79</v>
      </c>
      <c r="F117" s="81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5"/>
      <c r="AB117" s="75"/>
      <c r="AC117" s="75"/>
      <c r="AD117" s="72"/>
      <c r="AE117" s="72"/>
      <c r="AF117" s="72"/>
      <c r="AG117" s="75"/>
      <c r="AH117" s="75"/>
      <c r="AI117" s="75"/>
    </row>
    <row r="118" spans="2:35" ht="14.1" customHeight="1" x14ac:dyDescent="0.2">
      <c r="B118" s="111" t="s">
        <v>209</v>
      </c>
      <c r="C118" s="112" t="s">
        <v>203</v>
      </c>
      <c r="D118" s="113" t="s">
        <v>203</v>
      </c>
      <c r="E118" s="61" t="s">
        <v>79</v>
      </c>
      <c r="F118" s="81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5"/>
      <c r="AB118" s="75"/>
      <c r="AC118" s="75"/>
      <c r="AD118" s="72"/>
      <c r="AE118" s="72"/>
      <c r="AF118" s="72"/>
      <c r="AG118" s="75"/>
      <c r="AH118" s="75"/>
      <c r="AI118" s="75"/>
    </row>
    <row r="119" spans="2:35" ht="14.1" customHeight="1" x14ac:dyDescent="0.2">
      <c r="B119" s="111" t="s">
        <v>210</v>
      </c>
      <c r="C119" s="112" t="s">
        <v>204</v>
      </c>
      <c r="D119" s="113" t="s">
        <v>204</v>
      </c>
      <c r="E119" s="61" t="s">
        <v>79</v>
      </c>
      <c r="F119" s="81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5"/>
      <c r="AB119" s="75"/>
      <c r="AC119" s="75"/>
      <c r="AD119" s="72"/>
      <c r="AE119" s="72"/>
      <c r="AF119" s="72"/>
      <c r="AG119" s="75"/>
      <c r="AH119" s="75"/>
      <c r="AI119" s="75"/>
    </row>
    <row r="120" spans="2:35" ht="14.1" customHeight="1" x14ac:dyDescent="0.2">
      <c r="B120" s="179" t="s">
        <v>211</v>
      </c>
      <c r="C120" s="180" t="s">
        <v>205</v>
      </c>
      <c r="D120" s="181" t="s">
        <v>205</v>
      </c>
      <c r="E120" s="61" t="s">
        <v>79</v>
      </c>
      <c r="F120" s="81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5"/>
      <c r="AB120" s="75"/>
      <c r="AC120" s="75"/>
      <c r="AD120" s="72"/>
      <c r="AE120" s="72"/>
      <c r="AF120" s="72"/>
      <c r="AG120" s="75"/>
      <c r="AH120" s="75"/>
      <c r="AI120" s="75"/>
    </row>
    <row r="121" spans="2:35" ht="21.75" customHeight="1" x14ac:dyDescent="0.2">
      <c r="B121" s="176" t="s">
        <v>212</v>
      </c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  <c r="AC121" s="177"/>
      <c r="AD121" s="177"/>
      <c r="AE121" s="177"/>
      <c r="AF121" s="177"/>
      <c r="AG121" s="177"/>
      <c r="AH121" s="177"/>
      <c r="AI121" s="178"/>
    </row>
    <row r="122" spans="2:35" ht="14.1" customHeight="1" x14ac:dyDescent="0.2">
      <c r="B122" s="185" t="s">
        <v>216</v>
      </c>
      <c r="C122" s="185" t="s">
        <v>213</v>
      </c>
      <c r="D122" s="185" t="s">
        <v>213</v>
      </c>
      <c r="E122" s="61" t="s">
        <v>79</v>
      </c>
      <c r="F122" s="81"/>
      <c r="G122" s="72"/>
      <c r="H122" s="72"/>
      <c r="I122" s="72"/>
      <c r="J122" s="72"/>
      <c r="K122" s="63"/>
      <c r="L122" s="72"/>
      <c r="M122" s="63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65"/>
      <c r="Z122" s="65"/>
      <c r="AA122" s="83"/>
      <c r="AB122" s="75"/>
      <c r="AC122" s="75"/>
      <c r="AD122" s="63"/>
      <c r="AE122" s="72"/>
      <c r="AF122" s="72"/>
      <c r="AG122" s="83"/>
      <c r="AH122" s="75"/>
      <c r="AI122" s="75"/>
    </row>
    <row r="123" spans="2:35" ht="14.1" customHeight="1" x14ac:dyDescent="0.2">
      <c r="B123" s="132" t="s">
        <v>217</v>
      </c>
      <c r="C123" s="132" t="s">
        <v>214</v>
      </c>
      <c r="D123" s="132" t="s">
        <v>214</v>
      </c>
      <c r="E123" s="61" t="s">
        <v>79</v>
      </c>
      <c r="F123" s="81"/>
      <c r="G123" s="72"/>
      <c r="H123" s="72"/>
      <c r="I123" s="72"/>
      <c r="J123" s="72"/>
      <c r="K123" s="63"/>
      <c r="L123" s="72"/>
      <c r="M123" s="63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65"/>
      <c r="Z123" s="65"/>
      <c r="AA123" s="83"/>
      <c r="AB123" s="75"/>
      <c r="AC123" s="75"/>
      <c r="AD123" s="63"/>
      <c r="AE123" s="72"/>
      <c r="AF123" s="72"/>
      <c r="AG123" s="83"/>
      <c r="AH123" s="75"/>
      <c r="AI123" s="75"/>
    </row>
    <row r="124" spans="2:35" ht="14.1" customHeight="1" x14ac:dyDescent="0.2">
      <c r="B124" s="185" t="s">
        <v>218</v>
      </c>
      <c r="C124" s="185" t="s">
        <v>215</v>
      </c>
      <c r="D124" s="185" t="s">
        <v>215</v>
      </c>
      <c r="E124" s="61" t="s">
        <v>79</v>
      </c>
      <c r="F124" s="81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5"/>
      <c r="AB124" s="75"/>
      <c r="AC124" s="75"/>
      <c r="AD124" s="72"/>
      <c r="AE124" s="72"/>
      <c r="AF124" s="72"/>
      <c r="AG124" s="75"/>
      <c r="AH124" s="75"/>
      <c r="AI124" s="75"/>
    </row>
    <row r="125" spans="2:35" ht="21.75" customHeight="1" x14ac:dyDescent="0.2">
      <c r="B125" s="176" t="s">
        <v>219</v>
      </c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  <c r="AA125" s="177"/>
      <c r="AB125" s="177"/>
      <c r="AC125" s="177"/>
      <c r="AD125" s="177"/>
      <c r="AE125" s="177"/>
      <c r="AF125" s="177"/>
      <c r="AG125" s="177"/>
      <c r="AH125" s="177"/>
      <c r="AI125" s="178"/>
    </row>
    <row r="126" spans="2:35" ht="24" customHeight="1" x14ac:dyDescent="0.2">
      <c r="B126" s="122" t="s">
        <v>225</v>
      </c>
      <c r="C126" s="149" t="s">
        <v>220</v>
      </c>
      <c r="D126" s="150" t="s">
        <v>220</v>
      </c>
      <c r="E126" s="61" t="s">
        <v>79</v>
      </c>
      <c r="F126" s="81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5"/>
      <c r="AB126" s="75"/>
      <c r="AC126" s="75"/>
      <c r="AD126" s="72"/>
      <c r="AE126" s="72"/>
      <c r="AF126" s="72"/>
      <c r="AG126" s="75"/>
      <c r="AH126" s="75"/>
      <c r="AI126" s="75"/>
    </row>
    <row r="127" spans="2:35" ht="13.5" customHeight="1" x14ac:dyDescent="0.2">
      <c r="B127" s="111" t="s">
        <v>226</v>
      </c>
      <c r="C127" s="112" t="s">
        <v>221</v>
      </c>
      <c r="D127" s="113" t="s">
        <v>221</v>
      </c>
      <c r="E127" s="61" t="s">
        <v>79</v>
      </c>
      <c r="F127" s="81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5"/>
      <c r="AB127" s="75"/>
      <c r="AC127" s="75"/>
      <c r="AD127" s="72"/>
      <c r="AE127" s="72"/>
      <c r="AF127" s="72"/>
      <c r="AG127" s="75"/>
      <c r="AH127" s="75"/>
      <c r="AI127" s="75"/>
    </row>
    <row r="128" spans="2:35" ht="14.1" customHeight="1" x14ac:dyDescent="0.2">
      <c r="B128" s="111" t="s">
        <v>227</v>
      </c>
      <c r="C128" s="112" t="s">
        <v>222</v>
      </c>
      <c r="D128" s="113" t="s">
        <v>222</v>
      </c>
      <c r="E128" s="61" t="s">
        <v>79</v>
      </c>
      <c r="F128" s="81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5"/>
      <c r="AB128" s="75"/>
      <c r="AC128" s="75"/>
      <c r="AD128" s="72"/>
      <c r="AE128" s="72"/>
      <c r="AF128" s="72"/>
      <c r="AG128" s="75"/>
      <c r="AH128" s="75"/>
      <c r="AI128" s="75"/>
    </row>
    <row r="129" spans="2:35" ht="14.1" customHeight="1" x14ac:dyDescent="0.2">
      <c r="B129" s="111" t="s">
        <v>228</v>
      </c>
      <c r="C129" s="112" t="s">
        <v>223</v>
      </c>
      <c r="D129" s="113" t="s">
        <v>223</v>
      </c>
      <c r="E129" s="61" t="s">
        <v>79</v>
      </c>
      <c r="F129" s="81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5"/>
      <c r="AB129" s="75"/>
      <c r="AC129" s="75"/>
      <c r="AD129" s="72"/>
      <c r="AE129" s="72"/>
      <c r="AF129" s="72"/>
      <c r="AG129" s="75"/>
      <c r="AH129" s="75"/>
      <c r="AI129" s="75"/>
    </row>
    <row r="130" spans="2:35" ht="14.1" customHeight="1" x14ac:dyDescent="0.2">
      <c r="B130" s="111" t="s">
        <v>237</v>
      </c>
      <c r="C130" s="112" t="s">
        <v>224</v>
      </c>
      <c r="D130" s="113" t="s">
        <v>224</v>
      </c>
      <c r="E130" s="61" t="s">
        <v>79</v>
      </c>
      <c r="F130" s="81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80"/>
      <c r="AB130" s="80"/>
      <c r="AC130" s="80"/>
      <c r="AD130" s="77"/>
      <c r="AE130" s="77"/>
      <c r="AF130" s="77"/>
      <c r="AG130" s="80"/>
      <c r="AH130" s="80"/>
      <c r="AI130" s="80"/>
    </row>
    <row r="131" spans="2:35" ht="22.5" customHeight="1" x14ac:dyDescent="0.2">
      <c r="B131" s="114" t="s">
        <v>229</v>
      </c>
      <c r="C131" s="115"/>
      <c r="D131" s="115"/>
      <c r="E131" s="115"/>
      <c r="F131" s="115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7"/>
    </row>
    <row r="132" spans="2:35" ht="14.1" customHeight="1" x14ac:dyDescent="0.2">
      <c r="B132" s="105" t="s">
        <v>264</v>
      </c>
      <c r="C132" s="106"/>
      <c r="D132" s="106"/>
      <c r="E132" s="61"/>
      <c r="F132" s="103" t="str">
        <f>IF(COUNTBLANK(F133:F135)=0,MAX(F133:F135),"")</f>
        <v/>
      </c>
      <c r="G132" s="62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5"/>
    </row>
    <row r="133" spans="2:35" ht="14.1" customHeight="1" x14ac:dyDescent="0.2">
      <c r="B133" s="106" t="s">
        <v>263</v>
      </c>
      <c r="C133" s="106"/>
      <c r="D133" s="106"/>
      <c r="E133" s="61" t="s">
        <v>79</v>
      </c>
      <c r="F133" s="81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1"/>
      <c r="AB133" s="61"/>
      <c r="AC133" s="61"/>
      <c r="AD133" s="70"/>
      <c r="AE133" s="70"/>
      <c r="AF133" s="70"/>
      <c r="AG133" s="61"/>
      <c r="AH133" s="61"/>
      <c r="AI133" s="61"/>
    </row>
    <row r="134" spans="2:35" ht="14.1" customHeight="1" x14ac:dyDescent="0.2">
      <c r="B134" s="132" t="s">
        <v>232</v>
      </c>
      <c r="C134" s="132" t="s">
        <v>230</v>
      </c>
      <c r="D134" s="132" t="s">
        <v>230</v>
      </c>
      <c r="E134" s="61" t="s">
        <v>79</v>
      </c>
      <c r="F134" s="81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5"/>
      <c r="AB134" s="75"/>
      <c r="AC134" s="75"/>
      <c r="AD134" s="74"/>
      <c r="AE134" s="74"/>
      <c r="AF134" s="74"/>
      <c r="AG134" s="75"/>
      <c r="AH134" s="75"/>
      <c r="AI134" s="75"/>
    </row>
    <row r="135" spans="2:35" ht="14.1" customHeight="1" x14ac:dyDescent="0.2">
      <c r="B135" s="132" t="s">
        <v>191</v>
      </c>
      <c r="C135" s="132" t="s">
        <v>231</v>
      </c>
      <c r="D135" s="132" t="s">
        <v>231</v>
      </c>
      <c r="E135" s="61" t="s">
        <v>79</v>
      </c>
      <c r="F135" s="81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80"/>
      <c r="AB135" s="80"/>
      <c r="AC135" s="80"/>
      <c r="AD135" s="79"/>
      <c r="AE135" s="79"/>
      <c r="AF135" s="79"/>
      <c r="AG135" s="80"/>
      <c r="AH135" s="80"/>
      <c r="AI135" s="80"/>
    </row>
    <row r="136" spans="2:35" ht="14.1" customHeight="1" x14ac:dyDescent="0.2">
      <c r="B136" s="105" t="s">
        <v>262</v>
      </c>
      <c r="C136" s="105"/>
      <c r="D136" s="105"/>
      <c r="E136" s="61"/>
      <c r="F136" s="103" t="str">
        <f>IF(COUNTBLANK(F137:F138)=0,MAX(F137:F138),"")</f>
        <v/>
      </c>
      <c r="G136" s="62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5"/>
    </row>
    <row r="137" spans="2:35" ht="14.1" customHeight="1" x14ac:dyDescent="0.2">
      <c r="B137" s="106" t="s">
        <v>261</v>
      </c>
      <c r="C137" s="105"/>
      <c r="D137" s="105"/>
      <c r="E137" s="61" t="s">
        <v>79</v>
      </c>
      <c r="F137" s="81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1"/>
      <c r="AB137" s="61"/>
      <c r="AC137" s="61"/>
      <c r="AD137" s="70"/>
      <c r="AE137" s="70"/>
      <c r="AF137" s="70"/>
      <c r="AG137" s="61"/>
      <c r="AH137" s="61"/>
      <c r="AI137" s="61"/>
    </row>
    <row r="138" spans="2:35" ht="14.1" customHeight="1" x14ac:dyDescent="0.2">
      <c r="B138" s="132" t="s">
        <v>233</v>
      </c>
      <c r="C138" s="132"/>
      <c r="D138" s="132"/>
      <c r="E138" s="61" t="s">
        <v>79</v>
      </c>
      <c r="F138" s="81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5"/>
      <c r="AB138" s="75"/>
      <c r="AC138" s="75"/>
      <c r="AD138" s="74"/>
      <c r="AE138" s="74"/>
      <c r="AF138" s="74"/>
      <c r="AG138" s="75"/>
      <c r="AH138" s="75"/>
      <c r="AI138" s="75"/>
    </row>
    <row r="139" spans="2:35" ht="14.1" customHeight="1" x14ac:dyDescent="0.2">
      <c r="B139" s="105" t="s">
        <v>260</v>
      </c>
      <c r="C139" s="105"/>
      <c r="D139" s="105"/>
      <c r="E139" s="61"/>
      <c r="F139" s="104" t="str">
        <f>IF(COUNTBLANK(F140:F142)=0,MAX(F140:F142),"")</f>
        <v/>
      </c>
      <c r="G139" s="62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84"/>
      <c r="AE139" s="84"/>
      <c r="AF139" s="84"/>
      <c r="AG139" s="63"/>
      <c r="AH139" s="63"/>
      <c r="AI139" s="65"/>
    </row>
    <row r="140" spans="2:35" ht="14.1" customHeight="1" x14ac:dyDescent="0.2">
      <c r="B140" s="106" t="s">
        <v>206</v>
      </c>
      <c r="C140" s="105"/>
      <c r="D140" s="105"/>
      <c r="E140" s="61" t="s">
        <v>79</v>
      </c>
      <c r="F140" s="81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5"/>
      <c r="AB140" s="75"/>
      <c r="AC140" s="75"/>
      <c r="AD140" s="74"/>
      <c r="AE140" s="74"/>
      <c r="AF140" s="74"/>
      <c r="AG140" s="75"/>
      <c r="AH140" s="75"/>
      <c r="AI140" s="75"/>
    </row>
    <row r="141" spans="2:35" ht="14.1" customHeight="1" x14ac:dyDescent="0.2">
      <c r="B141" s="118" t="s">
        <v>171</v>
      </c>
      <c r="C141" s="119" t="s">
        <v>234</v>
      </c>
      <c r="D141" s="120" t="s">
        <v>234</v>
      </c>
      <c r="E141" s="61" t="s">
        <v>79</v>
      </c>
      <c r="F141" s="81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5"/>
      <c r="AB141" s="75"/>
      <c r="AC141" s="75"/>
      <c r="AD141" s="74"/>
      <c r="AE141" s="74"/>
      <c r="AF141" s="74"/>
      <c r="AG141" s="75"/>
      <c r="AH141" s="75"/>
      <c r="AI141" s="75"/>
    </row>
    <row r="142" spans="2:35" ht="14.1" customHeight="1" x14ac:dyDescent="0.2">
      <c r="B142" s="118" t="s">
        <v>236</v>
      </c>
      <c r="C142" s="119" t="s">
        <v>235</v>
      </c>
      <c r="D142" s="120" t="s">
        <v>235</v>
      </c>
      <c r="E142" s="61" t="s">
        <v>79</v>
      </c>
      <c r="F142" s="81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5"/>
      <c r="AB142" s="75"/>
      <c r="AC142" s="75"/>
      <c r="AD142" s="74"/>
      <c r="AE142" s="74"/>
      <c r="AF142" s="74"/>
      <c r="AG142" s="75"/>
      <c r="AH142" s="75"/>
      <c r="AI142" s="75"/>
    </row>
    <row r="143" spans="2:35" x14ac:dyDescent="0.2">
      <c r="B143" s="33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2"/>
      <c r="S143" s="102"/>
      <c r="T143" s="102"/>
      <c r="U143" s="102"/>
      <c r="V143" s="102"/>
      <c r="Z143" s="36"/>
      <c r="AA143" s="36"/>
      <c r="AB143" s="36"/>
      <c r="AD143" s="36"/>
      <c r="AE143" s="36"/>
      <c r="AG143" s="36"/>
      <c r="AH143" s="36"/>
    </row>
    <row r="144" spans="2:35" x14ac:dyDescent="0.2">
      <c r="B144" s="33" t="s">
        <v>59</v>
      </c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Z144" s="36"/>
      <c r="AA144" s="36"/>
      <c r="AB144" s="36"/>
      <c r="AD144" s="36"/>
      <c r="AE144" s="36"/>
      <c r="AG144" s="36"/>
      <c r="AH144" s="36"/>
    </row>
    <row r="145" spans="2:35" x14ac:dyDescent="0.2">
      <c r="B145" s="123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5"/>
    </row>
    <row r="146" spans="2:35" x14ac:dyDescent="0.2">
      <c r="B146" s="126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8"/>
    </row>
    <row r="147" spans="2:35" x14ac:dyDescent="0.2">
      <c r="B147" s="126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8"/>
    </row>
    <row r="148" spans="2:35" x14ac:dyDescent="0.2">
      <c r="B148" s="126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8"/>
    </row>
    <row r="149" spans="2:35" x14ac:dyDescent="0.2">
      <c r="B149" s="126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8"/>
    </row>
    <row r="150" spans="2:35" x14ac:dyDescent="0.2">
      <c r="B150" s="126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8"/>
    </row>
    <row r="151" spans="2:35" x14ac:dyDescent="0.2">
      <c r="B151" s="126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8"/>
    </row>
    <row r="152" spans="2:35" x14ac:dyDescent="0.2">
      <c r="B152" s="126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8"/>
    </row>
    <row r="153" spans="2:35" x14ac:dyDescent="0.2">
      <c r="B153" s="126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8"/>
    </row>
    <row r="154" spans="2:35" x14ac:dyDescent="0.2">
      <c r="B154" s="129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1"/>
    </row>
    <row r="155" spans="2:35" x14ac:dyDescent="0.2"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Z155" s="36"/>
      <c r="AA155" s="36"/>
      <c r="AB155" s="36"/>
      <c r="AD155" s="36"/>
      <c r="AE155" s="36"/>
      <c r="AG155" s="36"/>
      <c r="AH155" s="36"/>
    </row>
    <row r="156" spans="2:35" x14ac:dyDescent="0.2"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Z156" s="36"/>
      <c r="AA156" s="36"/>
      <c r="AB156" s="36"/>
      <c r="AD156" s="36"/>
      <c r="AE156" s="36"/>
      <c r="AG156" s="36"/>
      <c r="AH156" s="36"/>
    </row>
  </sheetData>
  <sheetProtection formatCells="0" formatColumns="0" insertColumns="0" deleteColumns="0" selectLockedCells="1"/>
  <mergeCells count="173">
    <mergeCell ref="B86:D86"/>
    <mergeCell ref="B87:D87"/>
    <mergeCell ref="B122:D122"/>
    <mergeCell ref="B97:D97"/>
    <mergeCell ref="O3:O14"/>
    <mergeCell ref="B114:D114"/>
    <mergeCell ref="B115:D115"/>
    <mergeCell ref="B41:D41"/>
    <mergeCell ref="B60:D60"/>
    <mergeCell ref="B64:D64"/>
    <mergeCell ref="B74:D74"/>
    <mergeCell ref="B96:D96"/>
    <mergeCell ref="B100:D100"/>
    <mergeCell ref="B105:D105"/>
    <mergeCell ref="B79:D79"/>
    <mergeCell ref="B80:D80"/>
    <mergeCell ref="B93:D93"/>
    <mergeCell ref="B94:D94"/>
    <mergeCell ref="B89:D89"/>
    <mergeCell ref="B90:D90"/>
    <mergeCell ref="B43:D43"/>
    <mergeCell ref="B46:D46"/>
    <mergeCell ref="B47:D47"/>
    <mergeCell ref="B48:D48"/>
    <mergeCell ref="B49:D49"/>
    <mergeCell ref="B55:D55"/>
    <mergeCell ref="B85:D85"/>
    <mergeCell ref="B62:D62"/>
    <mergeCell ref="B75:D75"/>
    <mergeCell ref="B121:AI121"/>
    <mergeCell ref="B125:AI125"/>
    <mergeCell ref="B117:D117"/>
    <mergeCell ref="B118:D118"/>
    <mergeCell ref="B119:D119"/>
    <mergeCell ref="B120:D120"/>
    <mergeCell ref="B95:AI95"/>
    <mergeCell ref="B99:D99"/>
    <mergeCell ref="B101:D101"/>
    <mergeCell ref="B102:D102"/>
    <mergeCell ref="B103:D103"/>
    <mergeCell ref="B104:D104"/>
    <mergeCell ref="B106:D106"/>
    <mergeCell ref="B107:D107"/>
    <mergeCell ref="B108:D108"/>
    <mergeCell ref="B110:D110"/>
    <mergeCell ref="B111:D111"/>
    <mergeCell ref="B113:D113"/>
    <mergeCell ref="B116:D116"/>
    <mergeCell ref="B123:D123"/>
    <mergeCell ref="B124:D124"/>
    <mergeCell ref="AF15:AF16"/>
    <mergeCell ref="AG15:AG16"/>
    <mergeCell ref="AH15:AH16"/>
    <mergeCell ref="B56:D56"/>
    <mergeCell ref="B58:D58"/>
    <mergeCell ref="B53:AI53"/>
    <mergeCell ref="B72:D72"/>
    <mergeCell ref="B73:D73"/>
    <mergeCell ref="B63:D63"/>
    <mergeCell ref="B65:D65"/>
    <mergeCell ref="B66:D66"/>
    <mergeCell ref="B67:D67"/>
    <mergeCell ref="B68:D68"/>
    <mergeCell ref="B69:D69"/>
    <mergeCell ref="B23:D23"/>
    <mergeCell ref="B33:D33"/>
    <mergeCell ref="Q3:Q14"/>
    <mergeCell ref="B34:D34"/>
    <mergeCell ref="K3:K14"/>
    <mergeCell ref="J3:J14"/>
    <mergeCell ref="AG3:AI3"/>
    <mergeCell ref="AD15:AD16"/>
    <mergeCell ref="AE15:AE16"/>
    <mergeCell ref="AC4:AC14"/>
    <mergeCell ref="AD4:AD14"/>
    <mergeCell ref="AD3:AF3"/>
    <mergeCell ref="AA15:AA16"/>
    <mergeCell ref="AB15:AB16"/>
    <mergeCell ref="AC15:AC16"/>
    <mergeCell ref="B3:C3"/>
    <mergeCell ref="L3:L14"/>
    <mergeCell ref="M3:M14"/>
    <mergeCell ref="H3:H14"/>
    <mergeCell ref="I3:I14"/>
    <mergeCell ref="B4:C11"/>
    <mergeCell ref="B19:AI19"/>
    <mergeCell ref="AE4:AE14"/>
    <mergeCell ref="AF4:AF14"/>
    <mergeCell ref="U3:U14"/>
    <mergeCell ref="T3:T14"/>
    <mergeCell ref="B2:C2"/>
    <mergeCell ref="G3:G14"/>
    <mergeCell ref="B21:D21"/>
    <mergeCell ref="B126:D126"/>
    <mergeCell ref="B127:D127"/>
    <mergeCell ref="B54:D54"/>
    <mergeCell ref="B26:D26"/>
    <mergeCell ref="B84:D84"/>
    <mergeCell ref="B50:D50"/>
    <mergeCell ref="B51:D51"/>
    <mergeCell ref="B52:D52"/>
    <mergeCell ref="B20:D20"/>
    <mergeCell ref="B28:D28"/>
    <mergeCell ref="B31:D31"/>
    <mergeCell ref="B88:D88"/>
    <mergeCell ref="B70:D70"/>
    <mergeCell ref="B71:D71"/>
    <mergeCell ref="B78:D78"/>
    <mergeCell ref="E7:E16"/>
    <mergeCell ref="F7:F16"/>
    <mergeCell ref="E2:F6"/>
    <mergeCell ref="B27:D27"/>
    <mergeCell ref="B98:D98"/>
    <mergeCell ref="B77:D77"/>
    <mergeCell ref="S3:S14"/>
    <mergeCell ref="B24:D24"/>
    <mergeCell ref="B25:D25"/>
    <mergeCell ref="R3:R14"/>
    <mergeCell ref="B12:C12"/>
    <mergeCell ref="B22:D22"/>
    <mergeCell ref="B44:AI44"/>
    <mergeCell ref="B29:D29"/>
    <mergeCell ref="B30:D30"/>
    <mergeCell ref="B32:D32"/>
    <mergeCell ref="N3:N14"/>
    <mergeCell ref="AI15:AI16"/>
    <mergeCell ref="AG4:AG14"/>
    <mergeCell ref="AH4:AH14"/>
    <mergeCell ref="AI4:AI14"/>
    <mergeCell ref="P3:P14"/>
    <mergeCell ref="Z3:Z14"/>
    <mergeCell ref="Y3:Y14"/>
    <mergeCell ref="X3:X14"/>
    <mergeCell ref="W3:W14"/>
    <mergeCell ref="V3:V14"/>
    <mergeCell ref="AA3:AC3"/>
    <mergeCell ref="AA4:AA14"/>
    <mergeCell ref="AB4:AB14"/>
    <mergeCell ref="B145:AI154"/>
    <mergeCell ref="B142:D142"/>
    <mergeCell ref="B133:D133"/>
    <mergeCell ref="B134:D134"/>
    <mergeCell ref="B140:D140"/>
    <mergeCell ref="B141:D141"/>
    <mergeCell ref="B137:D137"/>
    <mergeCell ref="B138:D138"/>
    <mergeCell ref="B135:D135"/>
    <mergeCell ref="B139:D139"/>
    <mergeCell ref="B136:D136"/>
    <mergeCell ref="B132:D132"/>
    <mergeCell ref="B112:D112"/>
    <mergeCell ref="B109:D109"/>
    <mergeCell ref="B35:D35"/>
    <mergeCell ref="B128:D128"/>
    <mergeCell ref="B129:D129"/>
    <mergeCell ref="B130:D130"/>
    <mergeCell ref="B131:AI131"/>
    <mergeCell ref="B92:D92"/>
    <mergeCell ref="B82:D82"/>
    <mergeCell ref="B83:AI83"/>
    <mergeCell ref="B91:AI91"/>
    <mergeCell ref="B36:D36"/>
    <mergeCell ref="B37:D37"/>
    <mergeCell ref="B38:D38"/>
    <mergeCell ref="B39:D39"/>
    <mergeCell ref="B40:D40"/>
    <mergeCell ref="B42:D42"/>
    <mergeCell ref="B45:D45"/>
    <mergeCell ref="B57:D57"/>
    <mergeCell ref="B61:D61"/>
    <mergeCell ref="B81:D81"/>
    <mergeCell ref="B76:AI76"/>
    <mergeCell ref="B59:AI59"/>
  </mergeCells>
  <dataValidations count="2">
    <dataValidation type="list" allowBlank="1" showInputMessage="1" showErrorMessage="1" sqref="AA3:AI3">
      <formula1>schooljaarBGV</formula1>
    </dataValidation>
    <dataValidation type="list" allowBlank="1" showInputMessage="1" showErrorMessage="1" sqref="AA4:AI14">
      <formula1>invullingBGV</formula1>
    </dataValidation>
  </dataValidations>
  <pageMargins left="0.25" right="0.25" top="0.75" bottom="0.75" header="0.3" footer="0.3"/>
  <pageSetup paperSize="9" orientation="landscape" r:id="rId1"/>
  <headerFooter scaleWithDoc="0" alignWithMargins="0">
    <oddFooter>&amp;R&amp;P</oddFooter>
  </headerFooter>
  <ignoredErrors>
    <ignoredError sqref="F60 F64 F74 F100 F105 F109 F112 F132 F136 F139 F96 F41 F35 F20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AI195"/>
  <sheetViews>
    <sheetView showGridLines="0" view="pageLayout" zoomScaleNormal="100" workbookViewId="0">
      <selection activeCell="H7" sqref="H7:I7"/>
    </sheetView>
  </sheetViews>
  <sheetFormatPr defaultColWidth="9" defaultRowHeight="12.75" x14ac:dyDescent="0.2"/>
  <cols>
    <col min="1" max="1" width="9.42578125" customWidth="1"/>
    <col min="2" max="2" width="14.85546875" customWidth="1"/>
    <col min="3" max="3" width="9.42578125" customWidth="1"/>
    <col min="4" max="4" width="6" customWidth="1"/>
    <col min="5" max="5" width="9.7109375" customWidth="1"/>
    <col min="6" max="6" width="6.28515625" customWidth="1"/>
    <col min="7" max="7" width="14.85546875" customWidth="1"/>
    <col min="8" max="8" width="9.42578125" customWidth="1"/>
    <col min="9" max="9" width="8.5703125" customWidth="1"/>
    <col min="10" max="10" width="4" customWidth="1"/>
    <col min="11" max="11" width="10" bestFit="1" customWidth="1"/>
  </cols>
  <sheetData>
    <row r="1" spans="1:12" ht="21" x14ac:dyDescent="0.35">
      <c r="A1" s="256" t="s">
        <v>67</v>
      </c>
      <c r="B1" s="256"/>
      <c r="C1" s="256"/>
      <c r="D1" s="256"/>
      <c r="E1" s="256"/>
      <c r="F1" s="256"/>
      <c r="G1" s="256"/>
      <c r="H1" s="256"/>
      <c r="I1" s="256"/>
      <c r="J1" s="256"/>
    </row>
    <row r="2" spans="1:12" ht="13.5" thickBot="1" x14ac:dyDescent="0.25"/>
    <row r="3" spans="1:12" ht="16.5" thickTop="1" thickBot="1" x14ac:dyDescent="0.3">
      <c r="A3" s="244" t="s">
        <v>6</v>
      </c>
      <c r="B3" s="244"/>
      <c r="C3" s="245" t="str">
        <f>IF(naamleerlingBGV="","",naamleerlingBGV)</f>
        <v/>
      </c>
      <c r="D3" s="246"/>
      <c r="E3" s="246"/>
      <c r="F3" s="247"/>
      <c r="G3" s="2" t="s">
        <v>11</v>
      </c>
      <c r="H3" s="145" t="s">
        <v>41</v>
      </c>
      <c r="I3" s="145"/>
    </row>
    <row r="4" spans="1:12" ht="5.85" customHeight="1" thickTop="1" x14ac:dyDescent="0.2">
      <c r="A4" s="13"/>
      <c r="B4" s="13"/>
      <c r="C4" s="17"/>
      <c r="D4" s="17"/>
      <c r="E4" s="17"/>
      <c r="F4" s="17"/>
      <c r="G4" s="2"/>
    </row>
    <row r="5" spans="1:12" ht="16.350000000000001" customHeight="1" x14ac:dyDescent="0.2">
      <c r="A5" s="248" t="s">
        <v>8</v>
      </c>
      <c r="B5" s="244"/>
      <c r="C5" s="249" t="str">
        <f>IF(instapdatumBGV="","",instapdatumBGV)</f>
        <v/>
      </c>
      <c r="D5" s="250"/>
      <c r="E5" s="250"/>
      <c r="F5" s="251"/>
      <c r="G5" s="2"/>
      <c r="K5" s="11"/>
    </row>
    <row r="6" spans="1:12" ht="5.85" customHeight="1" thickBot="1" x14ac:dyDescent="0.25">
      <c r="A6" s="15"/>
      <c r="B6" s="13"/>
      <c r="C6" s="16"/>
      <c r="D6" s="16"/>
      <c r="E6" s="16"/>
      <c r="F6" s="16"/>
      <c r="G6" s="2"/>
      <c r="K6" s="11"/>
    </row>
    <row r="7" spans="1:12" ht="16.5" thickTop="1" thickBot="1" x14ac:dyDescent="0.3">
      <c r="A7" s="244" t="s">
        <v>7</v>
      </c>
      <c r="B7" s="244"/>
      <c r="C7" s="245" t="str">
        <f>IF(naamleerkrachtBGV="","",naamleerkrachtBGV)</f>
        <v/>
      </c>
      <c r="D7" s="246"/>
      <c r="E7" s="246"/>
      <c r="F7" s="247"/>
      <c r="G7" s="2" t="s">
        <v>12</v>
      </c>
      <c r="H7" s="145"/>
      <c r="I7" s="145"/>
      <c r="K7" s="11"/>
      <c r="L7" s="11"/>
    </row>
    <row r="8" spans="1:12" ht="5.85" customHeight="1" thickTop="1" x14ac:dyDescent="0.25">
      <c r="A8" s="3"/>
      <c r="B8" s="3"/>
      <c r="C8" s="6"/>
      <c r="D8" s="3"/>
      <c r="E8" s="3"/>
      <c r="F8" s="6"/>
      <c r="G8" s="3"/>
      <c r="H8" s="3"/>
      <c r="I8" s="3"/>
      <c r="K8" s="11"/>
      <c r="L8" s="11"/>
    </row>
    <row r="9" spans="1:12" x14ac:dyDescent="0.2">
      <c r="A9" s="252" t="s">
        <v>14</v>
      </c>
      <c r="B9" s="252"/>
      <c r="C9" s="252"/>
      <c r="D9" s="252"/>
      <c r="E9" s="252"/>
      <c r="K9" s="11"/>
      <c r="L9" s="11"/>
    </row>
    <row r="10" spans="1:12" x14ac:dyDescent="0.2">
      <c r="A10" s="253" t="s">
        <v>64</v>
      </c>
      <c r="B10" s="124"/>
      <c r="C10" s="124"/>
      <c r="D10" s="124"/>
      <c r="E10" s="124"/>
      <c r="F10" s="124"/>
      <c r="G10" s="124"/>
      <c r="H10" s="124"/>
      <c r="I10" s="124"/>
      <c r="J10" s="125"/>
    </row>
    <row r="11" spans="1:12" x14ac:dyDescent="0.2">
      <c r="A11" s="126"/>
      <c r="B11" s="127"/>
      <c r="C11" s="127"/>
      <c r="D11" s="127"/>
      <c r="E11" s="127"/>
      <c r="F11" s="127"/>
      <c r="G11" s="127"/>
      <c r="H11" s="127"/>
      <c r="I11" s="127"/>
      <c r="J11" s="128"/>
    </row>
    <row r="12" spans="1:12" x14ac:dyDescent="0.2">
      <c r="A12" s="126"/>
      <c r="B12" s="127"/>
      <c r="C12" s="127"/>
      <c r="D12" s="127"/>
      <c r="E12" s="127"/>
      <c r="F12" s="127"/>
      <c r="G12" s="127"/>
      <c r="H12" s="127"/>
      <c r="I12" s="127"/>
      <c r="J12" s="128"/>
      <c r="L12" s="11"/>
    </row>
    <row r="13" spans="1:12" x14ac:dyDescent="0.2">
      <c r="A13" s="126"/>
      <c r="B13" s="127"/>
      <c r="C13" s="127"/>
      <c r="D13" s="127"/>
      <c r="E13" s="127"/>
      <c r="F13" s="127"/>
      <c r="G13" s="127"/>
      <c r="H13" s="127"/>
      <c r="I13" s="127"/>
      <c r="J13" s="128"/>
    </row>
    <row r="14" spans="1:12" x14ac:dyDescent="0.2">
      <c r="A14" s="126"/>
      <c r="B14" s="127"/>
      <c r="C14" s="127"/>
      <c r="D14" s="127"/>
      <c r="E14" s="127"/>
      <c r="F14" s="127"/>
      <c r="G14" s="127"/>
      <c r="H14" s="127"/>
      <c r="I14" s="127"/>
      <c r="J14" s="128"/>
    </row>
    <row r="15" spans="1:12" x14ac:dyDescent="0.2">
      <c r="A15" s="126"/>
      <c r="B15" s="127"/>
      <c r="C15" s="127"/>
      <c r="D15" s="127"/>
      <c r="E15" s="127"/>
      <c r="F15" s="127"/>
      <c r="G15" s="127"/>
      <c r="H15" s="127"/>
      <c r="I15" s="127"/>
      <c r="J15" s="128"/>
    </row>
    <row r="16" spans="1:12" x14ac:dyDescent="0.2">
      <c r="A16" s="126"/>
      <c r="B16" s="127"/>
      <c r="C16" s="127"/>
      <c r="D16" s="127"/>
      <c r="E16" s="127"/>
      <c r="F16" s="127"/>
      <c r="G16" s="127"/>
      <c r="H16" s="127"/>
      <c r="I16" s="127"/>
      <c r="J16" s="128"/>
    </row>
    <row r="17" spans="1:10" x14ac:dyDescent="0.2">
      <c r="A17" s="126"/>
      <c r="B17" s="127"/>
      <c r="C17" s="127"/>
      <c r="D17" s="127"/>
      <c r="E17" s="127"/>
      <c r="F17" s="127"/>
      <c r="G17" s="127"/>
      <c r="H17" s="127"/>
      <c r="I17" s="127"/>
      <c r="J17" s="128"/>
    </row>
    <row r="18" spans="1:10" x14ac:dyDescent="0.2">
      <c r="A18" s="126"/>
      <c r="B18" s="127"/>
      <c r="C18" s="127"/>
      <c r="D18" s="127"/>
      <c r="E18" s="127"/>
      <c r="F18" s="127"/>
      <c r="G18" s="127"/>
      <c r="H18" s="127"/>
      <c r="I18" s="127"/>
      <c r="J18" s="128"/>
    </row>
    <row r="19" spans="1:10" x14ac:dyDescent="0.2">
      <c r="A19" s="126"/>
      <c r="B19" s="127"/>
      <c r="C19" s="127"/>
      <c r="D19" s="127"/>
      <c r="E19" s="127"/>
      <c r="F19" s="127"/>
      <c r="G19" s="127"/>
      <c r="H19" s="127"/>
      <c r="I19" s="127"/>
      <c r="J19" s="128"/>
    </row>
    <row r="20" spans="1:10" x14ac:dyDescent="0.2">
      <c r="A20" s="126"/>
      <c r="B20" s="127"/>
      <c r="C20" s="127"/>
      <c r="D20" s="127"/>
      <c r="E20" s="127"/>
      <c r="F20" s="127"/>
      <c r="G20" s="127"/>
      <c r="H20" s="127"/>
      <c r="I20" s="127"/>
      <c r="J20" s="128"/>
    </row>
    <row r="21" spans="1:10" x14ac:dyDescent="0.2">
      <c r="A21" s="126"/>
      <c r="B21" s="127"/>
      <c r="C21" s="127"/>
      <c r="D21" s="127"/>
      <c r="E21" s="127"/>
      <c r="F21" s="127"/>
      <c r="G21" s="127"/>
      <c r="H21" s="127"/>
      <c r="I21" s="127"/>
      <c r="J21" s="128"/>
    </row>
    <row r="22" spans="1:10" x14ac:dyDescent="0.2">
      <c r="A22" s="126"/>
      <c r="B22" s="127"/>
      <c r="C22" s="127"/>
      <c r="D22" s="127"/>
      <c r="E22" s="127"/>
      <c r="F22" s="127"/>
      <c r="G22" s="127"/>
      <c r="H22" s="127"/>
      <c r="I22" s="127"/>
      <c r="J22" s="128"/>
    </row>
    <row r="23" spans="1:10" x14ac:dyDescent="0.2">
      <c r="A23" s="126"/>
      <c r="B23" s="127"/>
      <c r="C23" s="127"/>
      <c r="D23" s="127"/>
      <c r="E23" s="127"/>
      <c r="F23" s="127"/>
      <c r="G23" s="127"/>
      <c r="H23" s="127"/>
      <c r="I23" s="127"/>
      <c r="J23" s="128"/>
    </row>
    <row r="24" spans="1:10" x14ac:dyDescent="0.2">
      <c r="A24" s="126"/>
      <c r="B24" s="127"/>
      <c r="C24" s="127"/>
      <c r="D24" s="127"/>
      <c r="E24" s="127"/>
      <c r="F24" s="127"/>
      <c r="G24" s="127"/>
      <c r="H24" s="127"/>
      <c r="I24" s="127"/>
      <c r="J24" s="128"/>
    </row>
    <row r="25" spans="1:10" x14ac:dyDescent="0.2">
      <c r="A25" s="126"/>
      <c r="B25" s="127"/>
      <c r="C25" s="127"/>
      <c r="D25" s="127"/>
      <c r="E25" s="127"/>
      <c r="F25" s="127"/>
      <c r="G25" s="127"/>
      <c r="H25" s="127"/>
      <c r="I25" s="127"/>
      <c r="J25" s="128"/>
    </row>
    <row r="26" spans="1:10" x14ac:dyDescent="0.2">
      <c r="A26" s="129"/>
      <c r="B26" s="130"/>
      <c r="C26" s="130"/>
      <c r="D26" s="130"/>
      <c r="E26" s="130"/>
      <c r="F26" s="130"/>
      <c r="G26" s="130"/>
      <c r="H26" s="130"/>
      <c r="I26" s="130"/>
      <c r="J26" s="131"/>
    </row>
    <row r="27" spans="1:10" x14ac:dyDescent="0.2">
      <c r="A27" s="7"/>
      <c r="B27" s="7"/>
      <c r="C27" s="7"/>
      <c r="D27" s="7"/>
      <c r="E27" s="7"/>
      <c r="F27" s="7"/>
      <c r="G27" s="7"/>
      <c r="H27" s="7"/>
      <c r="I27" s="7"/>
    </row>
    <row r="28" spans="1:10" x14ac:dyDescent="0.2">
      <c r="A28" s="7"/>
      <c r="B28" s="7"/>
      <c r="C28" s="7"/>
      <c r="D28" s="7"/>
      <c r="E28" s="7"/>
      <c r="F28" s="7"/>
      <c r="G28" s="7"/>
      <c r="H28" s="7"/>
      <c r="I28" s="7"/>
    </row>
    <row r="29" spans="1:10" x14ac:dyDescent="0.2">
      <c r="A29" s="7"/>
      <c r="B29" s="7"/>
      <c r="C29" s="7"/>
      <c r="D29" s="7"/>
      <c r="E29" s="7"/>
      <c r="F29" s="7"/>
      <c r="G29" s="7"/>
      <c r="H29" s="7"/>
      <c r="I29" s="7"/>
    </row>
    <row r="30" spans="1:10" x14ac:dyDescent="0.2">
      <c r="A30" s="7"/>
      <c r="B30" s="7"/>
      <c r="C30" s="7"/>
      <c r="D30" s="7"/>
      <c r="E30" s="7"/>
      <c r="F30" s="7"/>
      <c r="G30" s="7"/>
      <c r="H30" s="7"/>
      <c r="I30" s="7"/>
    </row>
    <row r="31" spans="1:10" x14ac:dyDescent="0.2">
      <c r="A31" s="7"/>
      <c r="B31" s="7"/>
      <c r="C31" s="7"/>
      <c r="D31" s="7"/>
      <c r="E31" s="7"/>
      <c r="F31" s="7"/>
      <c r="G31" s="7"/>
      <c r="H31" s="7"/>
      <c r="I31" s="7"/>
    </row>
    <row r="32" spans="1:10" x14ac:dyDescent="0.2">
      <c r="A32" s="7"/>
      <c r="B32" s="7"/>
      <c r="C32" s="7"/>
      <c r="D32" s="7"/>
      <c r="E32" s="7"/>
      <c r="F32" s="7"/>
      <c r="G32" s="7"/>
      <c r="H32" s="7"/>
      <c r="I32" s="7"/>
    </row>
    <row r="33" spans="1:9" x14ac:dyDescent="0.2">
      <c r="A33" s="7"/>
      <c r="B33" s="7"/>
      <c r="C33" s="7"/>
      <c r="D33" s="7"/>
      <c r="E33" s="7"/>
      <c r="F33" s="7"/>
      <c r="G33" s="7"/>
      <c r="H33" s="7"/>
      <c r="I33" s="7"/>
    </row>
    <row r="34" spans="1:9" x14ac:dyDescent="0.2">
      <c r="A34" s="7"/>
      <c r="B34" s="7"/>
      <c r="C34" s="7"/>
      <c r="D34" s="7"/>
      <c r="E34" s="7"/>
      <c r="F34" s="7"/>
      <c r="G34" s="7"/>
      <c r="H34" s="7"/>
      <c r="I34" s="7"/>
    </row>
    <row r="35" spans="1:9" x14ac:dyDescent="0.2">
      <c r="A35" s="7"/>
      <c r="B35" s="7"/>
      <c r="C35" s="7"/>
      <c r="D35" s="7"/>
      <c r="E35" s="7"/>
      <c r="F35" s="7"/>
      <c r="G35" s="7"/>
      <c r="H35" s="7"/>
      <c r="I35" s="7"/>
    </row>
    <row r="36" spans="1:9" x14ac:dyDescent="0.2">
      <c r="A36" s="7"/>
      <c r="B36" s="7"/>
      <c r="C36" s="7"/>
      <c r="D36" s="7"/>
      <c r="E36" s="7"/>
      <c r="F36" s="7"/>
      <c r="G36" s="7"/>
      <c r="H36" s="7"/>
      <c r="I36" s="7"/>
    </row>
    <row r="37" spans="1:9" x14ac:dyDescent="0.2">
      <c r="A37" s="7"/>
      <c r="B37" s="7"/>
      <c r="C37" s="7"/>
      <c r="D37" s="7"/>
      <c r="E37" s="7"/>
      <c r="F37" s="7"/>
      <c r="G37" s="7"/>
      <c r="H37" s="7"/>
      <c r="I37" s="7"/>
    </row>
    <row r="38" spans="1:9" x14ac:dyDescent="0.2">
      <c r="A38" s="7"/>
      <c r="B38" s="7"/>
      <c r="C38" s="7"/>
      <c r="D38" s="7"/>
      <c r="E38" s="7"/>
      <c r="F38" s="7"/>
      <c r="G38" s="7"/>
      <c r="H38" s="7"/>
      <c r="I38" s="7"/>
    </row>
    <row r="39" spans="1:9" x14ac:dyDescent="0.2">
      <c r="A39" s="7"/>
      <c r="B39" s="7"/>
      <c r="C39" s="7"/>
      <c r="D39" s="7"/>
      <c r="E39" s="7"/>
      <c r="F39" s="7"/>
      <c r="G39" s="7"/>
      <c r="H39" s="7"/>
      <c r="I39" s="7"/>
    </row>
    <row r="40" spans="1:9" x14ac:dyDescent="0.2">
      <c r="A40" s="7"/>
      <c r="B40" s="7"/>
      <c r="C40" s="7"/>
      <c r="D40" s="7"/>
      <c r="E40" s="7"/>
      <c r="F40" s="7"/>
      <c r="G40" s="7"/>
      <c r="H40" s="7"/>
      <c r="I40" s="7"/>
    </row>
    <row r="41" spans="1:9" x14ac:dyDescent="0.2">
      <c r="A41" s="7"/>
      <c r="B41" s="7"/>
      <c r="C41" s="7"/>
      <c r="D41" s="7"/>
      <c r="E41" s="7"/>
      <c r="F41" s="7"/>
      <c r="G41" s="7"/>
      <c r="H41" s="7"/>
      <c r="I41" s="7"/>
    </row>
    <row r="42" spans="1:9" x14ac:dyDescent="0.2">
      <c r="A42" s="7"/>
      <c r="B42" s="7"/>
      <c r="C42" s="7"/>
      <c r="D42" s="7"/>
      <c r="E42" s="7"/>
      <c r="F42" s="7"/>
      <c r="G42" s="7"/>
      <c r="H42" s="7"/>
      <c r="I42" s="7"/>
    </row>
    <row r="43" spans="1:9" x14ac:dyDescent="0.2">
      <c r="A43" s="7"/>
      <c r="B43" s="7"/>
      <c r="C43" s="7"/>
      <c r="D43" s="7"/>
      <c r="E43" s="7"/>
      <c r="F43" s="7"/>
      <c r="G43" s="7"/>
      <c r="H43" s="7"/>
      <c r="I43" s="7"/>
    </row>
    <row r="44" spans="1:9" x14ac:dyDescent="0.2">
      <c r="A44" s="7"/>
      <c r="B44" s="7"/>
      <c r="C44" s="7"/>
      <c r="D44" s="7"/>
      <c r="E44" s="7"/>
      <c r="F44" s="7"/>
      <c r="G44" s="7"/>
      <c r="H44" s="7"/>
      <c r="I44" s="7"/>
    </row>
    <row r="45" spans="1:9" x14ac:dyDescent="0.2">
      <c r="A45" s="7"/>
      <c r="B45" s="7"/>
      <c r="C45" s="7"/>
      <c r="D45" s="7"/>
      <c r="E45" s="7"/>
      <c r="F45" s="7"/>
      <c r="G45" s="7"/>
      <c r="H45" s="7"/>
      <c r="I45" s="7"/>
    </row>
    <row r="46" spans="1:9" x14ac:dyDescent="0.2">
      <c r="A46" s="7"/>
      <c r="B46" s="7"/>
      <c r="C46" s="7"/>
      <c r="D46" s="7"/>
      <c r="E46" s="7"/>
      <c r="F46" s="7"/>
      <c r="G46" s="7"/>
      <c r="H46" s="7"/>
      <c r="I46" s="7"/>
    </row>
    <row r="47" spans="1:9" x14ac:dyDescent="0.2">
      <c r="A47" s="7"/>
      <c r="B47" s="7"/>
      <c r="C47" s="7"/>
      <c r="D47" s="7"/>
      <c r="E47" s="7"/>
      <c r="F47" s="7"/>
      <c r="G47" s="7"/>
      <c r="H47" s="7"/>
      <c r="I47" s="7"/>
    </row>
    <row r="48" spans="1:9" x14ac:dyDescent="0.2">
      <c r="A48" s="7"/>
      <c r="B48" s="7"/>
      <c r="C48" s="7"/>
      <c r="D48" s="7"/>
      <c r="E48" s="7"/>
      <c r="F48" s="7"/>
      <c r="G48" s="7"/>
      <c r="H48" s="7"/>
      <c r="I48" s="7"/>
    </row>
    <row r="49" spans="1:10" x14ac:dyDescent="0.2">
      <c r="A49" s="7"/>
      <c r="B49" s="7"/>
      <c r="C49" s="7"/>
      <c r="D49" s="7"/>
      <c r="E49" s="7"/>
      <c r="F49" s="7"/>
      <c r="G49" s="7"/>
      <c r="H49" s="7"/>
      <c r="I49" s="7"/>
    </row>
    <row r="50" spans="1:10" x14ac:dyDescent="0.2">
      <c r="A50" s="7"/>
      <c r="B50" s="7"/>
      <c r="C50" s="7"/>
      <c r="D50" s="7"/>
      <c r="E50" s="7"/>
      <c r="F50" s="7"/>
      <c r="G50" s="7"/>
      <c r="H50" s="7"/>
      <c r="I50" s="7"/>
    </row>
    <row r="51" spans="1:10" x14ac:dyDescent="0.2">
      <c r="A51" s="7"/>
      <c r="B51" s="7"/>
      <c r="C51" s="7"/>
      <c r="D51" s="7"/>
      <c r="E51" s="7"/>
      <c r="F51" s="7"/>
      <c r="G51" s="7"/>
      <c r="H51" s="7"/>
      <c r="I51" s="7"/>
    </row>
    <row r="52" spans="1:10" x14ac:dyDescent="0.2">
      <c r="A52" s="7"/>
      <c r="B52" s="7"/>
      <c r="C52" s="7"/>
      <c r="D52" s="7"/>
      <c r="E52" s="7"/>
      <c r="F52" s="7"/>
      <c r="G52" s="7"/>
      <c r="H52" s="7"/>
      <c r="I52" s="7"/>
    </row>
    <row r="53" spans="1:10" x14ac:dyDescent="0.2">
      <c r="A53" s="7"/>
      <c r="B53" s="7"/>
      <c r="C53" s="7"/>
      <c r="D53" s="7"/>
      <c r="E53" s="7"/>
      <c r="F53" s="7"/>
      <c r="G53" s="7"/>
      <c r="H53" s="7"/>
      <c r="I53" s="7"/>
    </row>
    <row r="54" spans="1:10" x14ac:dyDescent="0.2">
      <c r="A54" s="7"/>
      <c r="B54" s="7"/>
      <c r="C54" s="7"/>
      <c r="D54" s="7"/>
      <c r="E54" s="7"/>
      <c r="F54" s="7"/>
      <c r="G54" s="7"/>
      <c r="H54" s="7"/>
      <c r="I54" s="7"/>
    </row>
    <row r="55" spans="1:10" x14ac:dyDescent="0.2">
      <c r="A55" s="7"/>
      <c r="B55" s="7"/>
      <c r="C55" s="7"/>
      <c r="D55" s="7"/>
      <c r="E55" s="7"/>
      <c r="F55" s="7"/>
      <c r="G55" s="7"/>
      <c r="H55" s="7"/>
      <c r="I55" s="7"/>
    </row>
    <row r="56" spans="1:10" x14ac:dyDescent="0.2">
      <c r="A56" s="7"/>
      <c r="B56" s="7"/>
      <c r="C56" s="7"/>
      <c r="D56" s="7"/>
      <c r="E56" s="7"/>
      <c r="F56" s="7"/>
      <c r="G56" s="7"/>
      <c r="H56" s="7"/>
      <c r="I56" s="7"/>
    </row>
    <row r="57" spans="1:10" x14ac:dyDescent="0.2">
      <c r="A57" s="7"/>
      <c r="B57" s="7"/>
      <c r="C57" s="7"/>
      <c r="D57" s="7"/>
      <c r="E57" s="7"/>
      <c r="F57" s="7"/>
      <c r="G57" s="7"/>
      <c r="H57" s="7"/>
      <c r="I57" s="7"/>
    </row>
    <row r="58" spans="1:10" x14ac:dyDescent="0.2">
      <c r="A58" s="7"/>
      <c r="B58" s="7"/>
      <c r="C58" s="7"/>
      <c r="D58" s="7"/>
      <c r="E58" s="7"/>
      <c r="F58" s="7"/>
      <c r="G58" s="7"/>
      <c r="H58" s="7"/>
      <c r="I58" s="7"/>
    </row>
    <row r="59" spans="1:10" x14ac:dyDescent="0.2">
      <c r="A59" s="7"/>
      <c r="B59" s="7"/>
      <c r="C59" s="7"/>
      <c r="D59" s="7"/>
      <c r="E59" s="7"/>
      <c r="F59" s="7"/>
      <c r="G59" s="7"/>
      <c r="H59" s="7"/>
      <c r="I59" s="7"/>
    </row>
    <row r="60" spans="1:10" ht="21" customHeight="1" x14ac:dyDescent="0.2">
      <c r="A60" s="258" t="s">
        <v>251</v>
      </c>
      <c r="B60" s="258"/>
      <c r="C60" s="258"/>
      <c r="D60" s="258"/>
      <c r="E60" s="258"/>
      <c r="F60" s="258"/>
      <c r="G60" s="258"/>
      <c r="H60" s="258"/>
      <c r="I60" s="258"/>
      <c r="J60" s="258"/>
    </row>
    <row r="61" spans="1:10" ht="5.85" customHeight="1" thickBot="1" x14ac:dyDescent="0.25">
      <c r="A61" s="8"/>
      <c r="B61" s="8"/>
      <c r="C61" s="8"/>
      <c r="D61" s="8"/>
      <c r="E61" s="8"/>
      <c r="F61" s="8"/>
      <c r="G61" s="8"/>
      <c r="H61" s="8"/>
      <c r="I61" s="8"/>
    </row>
    <row r="62" spans="1:10" ht="16.5" thickTop="1" thickBot="1" x14ac:dyDescent="0.3">
      <c r="A62" s="244" t="s">
        <v>6</v>
      </c>
      <c r="B62" s="244"/>
      <c r="C62" s="245" t="str">
        <f>IF(naamleerlingBGV="","",naamleerlingBGV)</f>
        <v/>
      </c>
      <c r="D62" s="246"/>
      <c r="E62" s="246"/>
      <c r="F62" s="247"/>
      <c r="G62" s="2" t="s">
        <v>11</v>
      </c>
      <c r="H62" s="254" t="str">
        <f>IF(keuzeschooljaarBGV="","",keuzeschooljaarBGV)</f>
        <v>2016-2017</v>
      </c>
      <c r="I62" s="254"/>
    </row>
    <row r="63" spans="1:10" ht="5.85" customHeight="1" thickTop="1" x14ac:dyDescent="0.25">
      <c r="A63" s="14"/>
      <c r="B63" s="14"/>
      <c r="C63" s="18"/>
      <c r="D63" s="18"/>
      <c r="E63" s="18"/>
      <c r="F63" s="18"/>
      <c r="G63" s="2"/>
    </row>
    <row r="64" spans="1:10" ht="15" x14ac:dyDescent="0.25">
      <c r="A64" s="244" t="s">
        <v>8</v>
      </c>
      <c r="B64" s="244"/>
      <c r="C64" s="259" t="str">
        <f>IF(instapdatumBGV="","",instapdatumBGV)</f>
        <v/>
      </c>
      <c r="D64" s="260"/>
      <c r="E64" s="260"/>
      <c r="F64" s="261"/>
      <c r="G64" s="2"/>
    </row>
    <row r="65" spans="1:35" ht="5.85" customHeight="1" thickBot="1" x14ac:dyDescent="0.25">
      <c r="A65" s="3"/>
      <c r="B65" s="3"/>
      <c r="C65" s="4"/>
      <c r="D65" s="4"/>
      <c r="E65" s="4"/>
      <c r="G65" s="2"/>
    </row>
    <row r="66" spans="1:35" ht="16.5" thickTop="1" thickBot="1" x14ac:dyDescent="0.3">
      <c r="A66" s="244" t="s">
        <v>7</v>
      </c>
      <c r="B66" s="244"/>
      <c r="C66" s="245" t="str">
        <f>IF(naamleerkrachtBGV="","",naamleerkrachtBGV)</f>
        <v/>
      </c>
      <c r="D66" s="246"/>
      <c r="E66" s="246"/>
      <c r="F66" s="247"/>
      <c r="G66" s="5" t="s">
        <v>12</v>
      </c>
      <c r="H66" s="254" t="str">
        <f>IF(keuzeperiodeBGV="","",keuzeperiodeBGV)</f>
        <v/>
      </c>
      <c r="I66" s="254"/>
    </row>
    <row r="67" spans="1:35" ht="13.5" thickTop="1" x14ac:dyDescent="0.2">
      <c r="A67" s="7"/>
      <c r="B67" s="7"/>
      <c r="C67" s="7"/>
      <c r="D67" s="7"/>
      <c r="E67" s="7"/>
      <c r="F67" s="7"/>
      <c r="G67" s="7"/>
      <c r="H67" s="7"/>
      <c r="I67" s="7"/>
    </row>
    <row r="68" spans="1:35" x14ac:dyDescent="0.2">
      <c r="H68" s="255" t="s">
        <v>250</v>
      </c>
      <c r="I68" s="255"/>
    </row>
    <row r="69" spans="1:35" ht="12.75" customHeight="1" x14ac:dyDescent="0.2">
      <c r="A69" s="229" t="s">
        <v>68</v>
      </c>
      <c r="B69" s="230"/>
      <c r="C69" s="230"/>
      <c r="D69" s="230"/>
      <c r="E69" s="230"/>
      <c r="F69" s="230"/>
      <c r="G69" s="230"/>
      <c r="H69" s="230"/>
      <c r="I69" s="23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</row>
    <row r="70" spans="1:35" ht="12.75" customHeight="1" x14ac:dyDescent="0.2">
      <c r="A70" s="189" t="s">
        <v>287</v>
      </c>
      <c r="B70" s="190"/>
      <c r="C70" s="190"/>
      <c r="D70" s="190"/>
      <c r="E70" s="190"/>
      <c r="F70" s="190"/>
      <c r="G70" s="190"/>
      <c r="H70" s="190"/>
      <c r="I70" s="191"/>
    </row>
    <row r="71" spans="1:35" ht="12.75" customHeight="1" x14ac:dyDescent="0.2">
      <c r="A71" s="189" t="s">
        <v>286</v>
      </c>
      <c r="B71" s="190"/>
      <c r="C71" s="190"/>
      <c r="D71" s="190"/>
      <c r="E71" s="190"/>
      <c r="F71" s="190"/>
      <c r="G71" s="191"/>
      <c r="H71" s="223" t="str">
        <f>IF('ILT verzorgende'!F21="","",'ILT verzorgende'!F21)</f>
        <v/>
      </c>
      <c r="I71" s="224"/>
    </row>
    <row r="72" spans="1:35" ht="12.75" customHeight="1" x14ac:dyDescent="0.2">
      <c r="A72" s="225" t="s">
        <v>74</v>
      </c>
      <c r="B72" s="213"/>
      <c r="C72" s="213"/>
      <c r="D72" s="213"/>
      <c r="E72" s="213"/>
      <c r="F72" s="213"/>
      <c r="G72" s="214"/>
      <c r="H72" s="223" t="str">
        <f>IF('ILT verzorgende'!F22="","",'ILT verzorgende'!F22)</f>
        <v/>
      </c>
      <c r="I72" s="224"/>
    </row>
    <row r="73" spans="1:35" ht="12.75" customHeight="1" x14ac:dyDescent="0.2">
      <c r="A73" s="225" t="s">
        <v>75</v>
      </c>
      <c r="B73" s="213"/>
      <c r="C73" s="213"/>
      <c r="D73" s="213"/>
      <c r="E73" s="213"/>
      <c r="F73" s="213"/>
      <c r="G73" s="214"/>
      <c r="H73" s="223" t="str">
        <f>IF('ILT verzorgende'!F23="","",'ILT verzorgende'!F23)</f>
        <v/>
      </c>
      <c r="I73" s="224"/>
    </row>
    <row r="74" spans="1:35" ht="12.75" customHeight="1" x14ac:dyDescent="0.2">
      <c r="A74" s="225" t="s">
        <v>76</v>
      </c>
      <c r="B74" s="213"/>
      <c r="C74" s="213"/>
      <c r="D74" s="213"/>
      <c r="E74" s="213"/>
      <c r="F74" s="213"/>
      <c r="G74" s="214"/>
      <c r="H74" s="223" t="str">
        <f>IF('ILT verzorgende'!F24="","",'ILT verzorgende'!F24)</f>
        <v/>
      </c>
      <c r="I74" s="224"/>
    </row>
    <row r="75" spans="1:35" ht="12.75" customHeight="1" x14ac:dyDescent="0.2">
      <c r="A75" s="225" t="s">
        <v>77</v>
      </c>
      <c r="B75" s="213"/>
      <c r="C75" s="213"/>
      <c r="D75" s="213"/>
      <c r="E75" s="213"/>
      <c r="F75" s="213"/>
      <c r="G75" s="214"/>
      <c r="H75" s="223" t="str">
        <f>IF('ILT verzorgende'!F25="","",'ILT verzorgende'!F25)</f>
        <v/>
      </c>
      <c r="I75" s="224"/>
    </row>
    <row r="76" spans="1:35" ht="12.75" customHeight="1" x14ac:dyDescent="0.2">
      <c r="A76" s="225" t="s">
        <v>78</v>
      </c>
      <c r="B76" s="213"/>
      <c r="C76" s="213"/>
      <c r="D76" s="213"/>
      <c r="E76" s="213"/>
      <c r="F76" s="213"/>
      <c r="G76" s="214"/>
      <c r="H76" s="223" t="str">
        <f>IF('ILT verzorgende'!F26="","",'ILT verzorgende'!F26)</f>
        <v/>
      </c>
      <c r="I76" s="224"/>
    </row>
    <row r="77" spans="1:35" ht="12.75" customHeight="1" x14ac:dyDescent="0.2">
      <c r="A77" s="192" t="s">
        <v>256</v>
      </c>
      <c r="B77" s="193"/>
      <c r="C77" s="193"/>
      <c r="D77" s="193"/>
      <c r="E77" s="193"/>
      <c r="F77" s="193"/>
      <c r="G77" s="193"/>
      <c r="H77" s="193"/>
      <c r="I77" s="194"/>
    </row>
    <row r="78" spans="1:35" ht="12.75" customHeight="1" x14ac:dyDescent="0.2">
      <c r="A78" s="192" t="s">
        <v>257</v>
      </c>
      <c r="B78" s="193"/>
      <c r="C78" s="193"/>
      <c r="D78" s="193"/>
      <c r="E78" s="193"/>
      <c r="F78" s="193"/>
      <c r="G78" s="194"/>
      <c r="H78" s="223" t="str">
        <f>IF('ILT verzorgende'!F28="","",'ILT verzorgende'!F28)</f>
        <v/>
      </c>
      <c r="I78" s="224"/>
    </row>
    <row r="79" spans="1:35" ht="12.75" customHeight="1" x14ac:dyDescent="0.2">
      <c r="A79" s="225" t="s">
        <v>82</v>
      </c>
      <c r="B79" s="213"/>
      <c r="C79" s="213"/>
      <c r="D79" s="213"/>
      <c r="E79" s="213"/>
      <c r="F79" s="213"/>
      <c r="G79" s="214"/>
      <c r="H79" s="223" t="str">
        <f>IF('ILT verzorgende'!F29="","",'ILT verzorgende'!F29)</f>
        <v/>
      </c>
      <c r="I79" s="224"/>
    </row>
    <row r="80" spans="1:35" ht="12.75" customHeight="1" x14ac:dyDescent="0.2">
      <c r="A80" s="225" t="s">
        <v>83</v>
      </c>
      <c r="B80" s="213"/>
      <c r="C80" s="213"/>
      <c r="D80" s="213"/>
      <c r="E80" s="213"/>
      <c r="F80" s="213"/>
      <c r="G80" s="214"/>
      <c r="H80" s="223" t="str">
        <f>IF('ILT verzorgende'!F30="","",'ILT verzorgende'!F30)</f>
        <v/>
      </c>
      <c r="I80" s="224"/>
    </row>
    <row r="81" spans="1:9" ht="12.75" customHeight="1" x14ac:dyDescent="0.2">
      <c r="A81" s="195" t="s">
        <v>259</v>
      </c>
      <c r="B81" s="196"/>
      <c r="C81" s="196"/>
      <c r="D81" s="196"/>
      <c r="E81" s="196"/>
      <c r="F81" s="196"/>
      <c r="G81" s="196"/>
      <c r="H81" s="196"/>
      <c r="I81" s="197"/>
    </row>
    <row r="82" spans="1:9" ht="12.75" customHeight="1" x14ac:dyDescent="0.2">
      <c r="A82" s="262" t="s">
        <v>288</v>
      </c>
      <c r="B82" s="196"/>
      <c r="C82" s="196"/>
      <c r="D82" s="196"/>
      <c r="E82" s="196"/>
      <c r="F82" s="196"/>
      <c r="G82" s="197"/>
      <c r="H82" s="223" t="str">
        <f>IF('ILT verzorgende'!F32="","",'ILT verzorgende'!F32)</f>
        <v/>
      </c>
      <c r="I82" s="224"/>
    </row>
    <row r="83" spans="1:9" ht="12.75" customHeight="1" x14ac:dyDescent="0.2">
      <c r="A83" s="225" t="s">
        <v>86</v>
      </c>
      <c r="B83" s="213"/>
      <c r="C83" s="213"/>
      <c r="D83" s="213"/>
      <c r="E83" s="213"/>
      <c r="F83" s="213"/>
      <c r="G83" s="214"/>
      <c r="H83" s="223" t="str">
        <f>IF('ILT verzorgende'!F33="","",'ILT verzorgende'!F33)</f>
        <v/>
      </c>
      <c r="I83" s="224"/>
    </row>
    <row r="84" spans="1:9" ht="12.75" customHeight="1" x14ac:dyDescent="0.2">
      <c r="A84" s="225" t="s">
        <v>87</v>
      </c>
      <c r="B84" s="213"/>
      <c r="C84" s="213"/>
      <c r="D84" s="213"/>
      <c r="E84" s="213"/>
      <c r="F84" s="213"/>
      <c r="G84" s="214"/>
      <c r="H84" s="223" t="str">
        <f>IF('ILT verzorgende'!F34="","",'ILT verzorgende'!F34)</f>
        <v/>
      </c>
      <c r="I84" s="224"/>
    </row>
    <row r="85" spans="1:9" ht="12.75" customHeight="1" x14ac:dyDescent="0.2">
      <c r="A85" s="192" t="s">
        <v>267</v>
      </c>
      <c r="B85" s="193"/>
      <c r="C85" s="193"/>
      <c r="D85" s="193"/>
      <c r="E85" s="193"/>
      <c r="F85" s="193"/>
      <c r="G85" s="193"/>
      <c r="H85" s="193"/>
      <c r="I85" s="194"/>
    </row>
    <row r="86" spans="1:9" ht="12.75" customHeight="1" x14ac:dyDescent="0.2">
      <c r="A86" s="225" t="s">
        <v>268</v>
      </c>
      <c r="B86" s="193"/>
      <c r="C86" s="193"/>
      <c r="D86" s="193"/>
      <c r="E86" s="193"/>
      <c r="F86" s="193"/>
      <c r="G86" s="194"/>
      <c r="H86" s="223" t="str">
        <f>IF('ILT verzorgende'!F36="","",'ILT verzorgende'!F36)</f>
        <v/>
      </c>
      <c r="I86" s="224"/>
    </row>
    <row r="87" spans="1:9" ht="12.75" customHeight="1" x14ac:dyDescent="0.2">
      <c r="A87" s="225" t="s">
        <v>92</v>
      </c>
      <c r="B87" s="213"/>
      <c r="C87" s="213"/>
      <c r="D87" s="213"/>
      <c r="E87" s="213"/>
      <c r="F87" s="213"/>
      <c r="G87" s="214"/>
      <c r="H87" s="223" t="str">
        <f>IF('ILT verzorgende'!F37="","",'ILT verzorgende'!F37)</f>
        <v/>
      </c>
      <c r="I87" s="224"/>
    </row>
    <row r="88" spans="1:9" ht="12.75" customHeight="1" x14ac:dyDescent="0.2">
      <c r="A88" s="225" t="s">
        <v>93</v>
      </c>
      <c r="B88" s="213"/>
      <c r="C88" s="213"/>
      <c r="D88" s="213"/>
      <c r="E88" s="213"/>
      <c r="F88" s="213"/>
      <c r="G88" s="214"/>
      <c r="H88" s="223" t="str">
        <f>IF('ILT verzorgende'!F38="","",'ILT verzorgende'!F38)</f>
        <v/>
      </c>
      <c r="I88" s="224"/>
    </row>
    <row r="89" spans="1:9" ht="12.75" customHeight="1" x14ac:dyDescent="0.2">
      <c r="A89" s="225" t="s">
        <v>94</v>
      </c>
      <c r="B89" s="213"/>
      <c r="C89" s="213"/>
      <c r="D89" s="213"/>
      <c r="E89" s="213"/>
      <c r="F89" s="213"/>
      <c r="G89" s="214"/>
      <c r="H89" s="223" t="str">
        <f>IF('ILT verzorgende'!F39="","",'ILT verzorgende'!F39)</f>
        <v/>
      </c>
      <c r="I89" s="224"/>
    </row>
    <row r="90" spans="1:9" ht="12.75" customHeight="1" x14ac:dyDescent="0.2">
      <c r="A90" s="225" t="s">
        <v>95</v>
      </c>
      <c r="B90" s="213"/>
      <c r="C90" s="213"/>
      <c r="D90" s="213"/>
      <c r="E90" s="213"/>
      <c r="F90" s="213"/>
      <c r="G90" s="214"/>
      <c r="H90" s="223" t="str">
        <f>IF('ILT verzorgende'!F40="","",'ILT verzorgende'!F40)</f>
        <v/>
      </c>
      <c r="I90" s="224"/>
    </row>
    <row r="91" spans="1:9" ht="12.75" customHeight="1" x14ac:dyDescent="0.2">
      <c r="A91" s="192" t="s">
        <v>269</v>
      </c>
      <c r="B91" s="193"/>
      <c r="C91" s="193"/>
      <c r="D91" s="193"/>
      <c r="E91" s="193"/>
      <c r="F91" s="193"/>
      <c r="G91" s="193"/>
      <c r="H91" s="193"/>
      <c r="I91" s="194"/>
    </row>
    <row r="92" spans="1:9" ht="12.75" customHeight="1" x14ac:dyDescent="0.2">
      <c r="A92" s="225" t="s">
        <v>270</v>
      </c>
      <c r="B92" s="193"/>
      <c r="C92" s="193"/>
      <c r="D92" s="193"/>
      <c r="E92" s="193"/>
      <c r="F92" s="193"/>
      <c r="G92" s="194"/>
      <c r="H92" s="223" t="str">
        <f>IF('ILT verzorgende'!F42="","",'ILT verzorgende'!F42)</f>
        <v/>
      </c>
      <c r="I92" s="224"/>
    </row>
    <row r="93" spans="1:9" ht="12.75" customHeight="1" x14ac:dyDescent="0.2">
      <c r="A93" s="225" t="s">
        <v>97</v>
      </c>
      <c r="B93" s="213"/>
      <c r="C93" s="213"/>
      <c r="D93" s="213"/>
      <c r="E93" s="213"/>
      <c r="F93" s="213"/>
      <c r="G93" s="214"/>
      <c r="H93" s="223" t="str">
        <f>IF('ILT verzorgende'!F43="","",'ILT verzorgende'!F43)</f>
        <v/>
      </c>
      <c r="I93" s="224"/>
    </row>
    <row r="94" spans="1:9" ht="12.75" customHeight="1" x14ac:dyDescent="0.2">
      <c r="A94" s="226" t="s">
        <v>98</v>
      </c>
      <c r="B94" s="227"/>
      <c r="C94" s="227"/>
      <c r="D94" s="227"/>
      <c r="E94" s="227"/>
      <c r="F94" s="227"/>
      <c r="G94" s="227"/>
      <c r="H94" s="227"/>
      <c r="I94" s="228"/>
    </row>
    <row r="95" spans="1:9" ht="12.75" customHeight="1" x14ac:dyDescent="0.2">
      <c r="A95" s="225" t="s">
        <v>104</v>
      </c>
      <c r="B95" s="213"/>
      <c r="C95" s="213"/>
      <c r="D95" s="213"/>
      <c r="E95" s="213"/>
      <c r="F95" s="213"/>
      <c r="G95" s="214"/>
      <c r="H95" s="233" t="str">
        <f>IF('ILT verzorgende'!F45="","",'ILT verzorgende'!F45)</f>
        <v/>
      </c>
      <c r="I95" s="234"/>
    </row>
    <row r="96" spans="1:9" ht="12.75" customHeight="1" x14ac:dyDescent="0.2">
      <c r="A96" s="225" t="s">
        <v>105</v>
      </c>
      <c r="B96" s="213"/>
      <c r="C96" s="213"/>
      <c r="D96" s="213"/>
      <c r="E96" s="213"/>
      <c r="F96" s="213"/>
      <c r="G96" s="214"/>
      <c r="H96" s="233" t="str">
        <f>IF('ILT verzorgende'!F46="","",'ILT verzorgende'!F46)</f>
        <v/>
      </c>
      <c r="I96" s="234"/>
    </row>
    <row r="97" spans="1:9" ht="12.75" customHeight="1" x14ac:dyDescent="0.2">
      <c r="A97" s="225" t="s">
        <v>106</v>
      </c>
      <c r="B97" s="213"/>
      <c r="C97" s="213"/>
      <c r="D97" s="213"/>
      <c r="E97" s="213"/>
      <c r="F97" s="213"/>
      <c r="G97" s="214"/>
      <c r="H97" s="233" t="str">
        <f>IF('ILT verzorgende'!F47="","",'ILT verzorgende'!F47)</f>
        <v/>
      </c>
      <c r="I97" s="234"/>
    </row>
    <row r="98" spans="1:9" ht="12.75" customHeight="1" x14ac:dyDescent="0.2">
      <c r="A98" s="225" t="s">
        <v>107</v>
      </c>
      <c r="B98" s="213"/>
      <c r="C98" s="213"/>
      <c r="D98" s="213"/>
      <c r="E98" s="213"/>
      <c r="F98" s="213"/>
      <c r="G98" s="214"/>
      <c r="H98" s="233" t="str">
        <f>IF('ILT verzorgende'!F48="","",'ILT verzorgende'!F48)</f>
        <v/>
      </c>
      <c r="I98" s="234"/>
    </row>
    <row r="99" spans="1:9" ht="12.75" customHeight="1" x14ac:dyDescent="0.2">
      <c r="A99" s="204" t="s">
        <v>271</v>
      </c>
      <c r="B99" s="205"/>
      <c r="C99" s="205"/>
      <c r="D99" s="205"/>
      <c r="E99" s="205"/>
      <c r="F99" s="205"/>
      <c r="G99" s="206"/>
      <c r="H99" s="233" t="str">
        <f>IF('ILT verzorgende'!F49="","",'ILT verzorgende'!F49)</f>
        <v/>
      </c>
      <c r="I99" s="234"/>
    </row>
    <row r="100" spans="1:9" ht="12.75" customHeight="1" x14ac:dyDescent="0.2">
      <c r="A100" s="225" t="s">
        <v>111</v>
      </c>
      <c r="B100" s="213"/>
      <c r="C100" s="213"/>
      <c r="D100" s="213"/>
      <c r="E100" s="213"/>
      <c r="F100" s="213"/>
      <c r="G100" s="214"/>
      <c r="H100" s="233" t="str">
        <f>IF('ILT verzorgende'!F50="","",'ILT verzorgende'!F50)</f>
        <v/>
      </c>
      <c r="I100" s="234"/>
    </row>
    <row r="101" spans="1:9" ht="12.75" customHeight="1" x14ac:dyDescent="0.2">
      <c r="A101" s="225" t="s">
        <v>112</v>
      </c>
      <c r="B101" s="213"/>
      <c r="C101" s="213"/>
      <c r="D101" s="213"/>
      <c r="E101" s="213"/>
      <c r="F101" s="213"/>
      <c r="G101" s="214"/>
      <c r="H101" s="233" t="str">
        <f>IF('ILT verzorgende'!F51="","",'ILT verzorgende'!F51)</f>
        <v/>
      </c>
      <c r="I101" s="234"/>
    </row>
    <row r="102" spans="1:9" ht="12.75" customHeight="1" x14ac:dyDescent="0.2">
      <c r="A102" s="225" t="s">
        <v>113</v>
      </c>
      <c r="B102" s="213"/>
      <c r="C102" s="213"/>
      <c r="D102" s="213"/>
      <c r="E102" s="213"/>
      <c r="F102" s="213"/>
      <c r="G102" s="214"/>
      <c r="H102" s="233" t="str">
        <f>IF('ILT verzorgende'!F52="","",'ILT verzorgende'!F52)</f>
        <v/>
      </c>
      <c r="I102" s="234"/>
    </row>
    <row r="103" spans="1:9" ht="12.75" customHeight="1" x14ac:dyDescent="0.2">
      <c r="A103" s="226" t="s">
        <v>114</v>
      </c>
      <c r="B103" s="227"/>
      <c r="C103" s="227"/>
      <c r="D103" s="227"/>
      <c r="E103" s="227"/>
      <c r="F103" s="227"/>
      <c r="G103" s="227"/>
      <c r="H103" s="227"/>
      <c r="I103" s="228"/>
    </row>
    <row r="104" spans="1:9" x14ac:dyDescent="0.2">
      <c r="A104" s="241" t="s">
        <v>120</v>
      </c>
      <c r="B104" s="242"/>
      <c r="C104" s="242"/>
      <c r="D104" s="242"/>
      <c r="E104" s="242"/>
      <c r="F104" s="242"/>
      <c r="G104" s="243"/>
      <c r="H104" s="232" t="str">
        <f>IF('ILT verzorgende'!F54="","",'ILT verzorgende'!F54)</f>
        <v/>
      </c>
      <c r="I104" s="232"/>
    </row>
    <row r="105" spans="1:9" x14ac:dyDescent="0.2">
      <c r="A105" s="241" t="s">
        <v>121</v>
      </c>
      <c r="B105" s="242"/>
      <c r="C105" s="242"/>
      <c r="D105" s="242"/>
      <c r="E105" s="242"/>
      <c r="F105" s="242"/>
      <c r="G105" s="243"/>
      <c r="H105" s="232" t="str">
        <f>IF('ILT verzorgende'!F55="","",'ILT verzorgende'!F55)</f>
        <v/>
      </c>
      <c r="I105" s="232"/>
    </row>
    <row r="106" spans="1:9" x14ac:dyDescent="0.2">
      <c r="A106" s="241" t="s">
        <v>122</v>
      </c>
      <c r="B106" s="242"/>
      <c r="C106" s="242"/>
      <c r="D106" s="242"/>
      <c r="E106" s="242"/>
      <c r="F106" s="242"/>
      <c r="G106" s="243"/>
      <c r="H106" s="232" t="str">
        <f>IF('ILT verzorgende'!F56="","",'ILT verzorgende'!F56)</f>
        <v/>
      </c>
      <c r="I106" s="232"/>
    </row>
    <row r="107" spans="1:9" ht="12.75" customHeight="1" x14ac:dyDescent="0.2">
      <c r="A107" s="225" t="s">
        <v>123</v>
      </c>
      <c r="B107" s="213"/>
      <c r="C107" s="213"/>
      <c r="D107" s="213"/>
      <c r="E107" s="213"/>
      <c r="F107" s="213"/>
      <c r="G107" s="214"/>
      <c r="H107" s="232" t="str">
        <f>IF('ILT verzorgende'!F57="","",'ILT verzorgende'!F57)</f>
        <v/>
      </c>
      <c r="I107" s="232"/>
    </row>
    <row r="108" spans="1:9" ht="12.75" customHeight="1" x14ac:dyDescent="0.2">
      <c r="A108" s="225" t="s">
        <v>124</v>
      </c>
      <c r="B108" s="213"/>
      <c r="C108" s="213"/>
      <c r="D108" s="213"/>
      <c r="E108" s="213"/>
      <c r="F108" s="213"/>
      <c r="G108" s="214"/>
      <c r="H108" s="232" t="str">
        <f>IF('ILT verzorgende'!F58="","",'ILT verzorgende'!F58)</f>
        <v/>
      </c>
      <c r="I108" s="232"/>
    </row>
    <row r="109" spans="1:9" ht="12.75" customHeight="1" x14ac:dyDescent="0.2">
      <c r="A109" s="226" t="s">
        <v>125</v>
      </c>
      <c r="B109" s="227"/>
      <c r="C109" s="227"/>
      <c r="D109" s="227"/>
      <c r="E109" s="227"/>
      <c r="F109" s="227"/>
      <c r="G109" s="227"/>
      <c r="H109" s="227"/>
      <c r="I109" s="228"/>
    </row>
    <row r="110" spans="1:9" ht="12.75" customHeight="1" x14ac:dyDescent="0.2">
      <c r="A110" s="189" t="s">
        <v>289</v>
      </c>
      <c r="B110" s="190"/>
      <c r="C110" s="190"/>
      <c r="D110" s="190"/>
      <c r="E110" s="190"/>
      <c r="F110" s="190"/>
      <c r="G110" s="190"/>
      <c r="H110" s="190"/>
      <c r="I110" s="191"/>
    </row>
    <row r="111" spans="1:9" ht="12.75" customHeight="1" x14ac:dyDescent="0.2">
      <c r="A111" s="204" t="s">
        <v>273</v>
      </c>
      <c r="B111" s="190"/>
      <c r="C111" s="190"/>
      <c r="D111" s="190"/>
      <c r="E111" s="190"/>
      <c r="F111" s="190"/>
      <c r="G111" s="191"/>
      <c r="H111" s="232" t="str">
        <f>IF('ILT verzorgende'!F61="","",'ILT verzorgende'!F61)</f>
        <v/>
      </c>
      <c r="I111" s="232"/>
    </row>
    <row r="112" spans="1:9" ht="12.75" customHeight="1" x14ac:dyDescent="0.2">
      <c r="A112" s="204" t="s">
        <v>128</v>
      </c>
      <c r="B112" s="205"/>
      <c r="C112" s="205"/>
      <c r="D112" s="205"/>
      <c r="E112" s="205"/>
      <c r="F112" s="205"/>
      <c r="G112" s="206"/>
      <c r="H112" s="232" t="str">
        <f>IF('ILT verzorgende'!F62="","",'ILT verzorgende'!F62)</f>
        <v/>
      </c>
      <c r="I112" s="232"/>
    </row>
    <row r="113" spans="1:35" ht="12.75" customHeight="1" x14ac:dyDescent="0.2">
      <c r="A113" s="204" t="s">
        <v>129</v>
      </c>
      <c r="B113" s="205"/>
      <c r="C113" s="205"/>
      <c r="D113" s="205"/>
      <c r="E113" s="205"/>
      <c r="F113" s="205"/>
      <c r="G113" s="206"/>
      <c r="H113" s="232" t="str">
        <f>IF('ILT verzorgende'!F63="","",'ILT verzorgende'!F63)</f>
        <v/>
      </c>
      <c r="I113" s="232"/>
    </row>
    <row r="114" spans="1:35" ht="12.75" customHeight="1" x14ac:dyDescent="0.2">
      <c r="A114" s="189" t="s">
        <v>275</v>
      </c>
      <c r="B114" s="190"/>
      <c r="C114" s="190"/>
      <c r="D114" s="190"/>
      <c r="E114" s="190"/>
      <c r="F114" s="190"/>
      <c r="G114" s="190"/>
      <c r="H114" s="190"/>
      <c r="I114" s="191"/>
    </row>
    <row r="115" spans="1:35" ht="12.75" customHeight="1" x14ac:dyDescent="0.2">
      <c r="A115" s="204" t="s">
        <v>274</v>
      </c>
      <c r="B115" s="190"/>
      <c r="C115" s="190"/>
      <c r="D115" s="190"/>
      <c r="E115" s="190"/>
      <c r="F115" s="190"/>
      <c r="G115" s="191"/>
      <c r="H115" s="232" t="str">
        <f>IF('ILT verzorgende'!F65="","",'ILT verzorgende'!F65)</f>
        <v/>
      </c>
      <c r="I115" s="232"/>
    </row>
    <row r="116" spans="1:35" ht="12.75" customHeight="1" x14ac:dyDescent="0.2">
      <c r="A116" s="204" t="s">
        <v>138</v>
      </c>
      <c r="B116" s="205"/>
      <c r="C116" s="205"/>
      <c r="D116" s="205"/>
      <c r="E116" s="205"/>
      <c r="F116" s="205"/>
      <c r="G116" s="206"/>
      <c r="H116" s="232" t="str">
        <f>IF('ILT verzorgende'!F66="","",'ILT verzorgende'!F66)</f>
        <v/>
      </c>
      <c r="I116" s="232"/>
    </row>
    <row r="117" spans="1:35" ht="12.75" customHeight="1" x14ac:dyDescent="0.2">
      <c r="A117" s="204" t="s">
        <v>139</v>
      </c>
      <c r="B117" s="205"/>
      <c r="C117" s="205"/>
      <c r="D117" s="205"/>
      <c r="E117" s="205"/>
      <c r="F117" s="205"/>
      <c r="G117" s="206"/>
      <c r="H117" s="232" t="str">
        <f>IF('ILT verzorgende'!F67="","",'ILT verzorgende'!F67)</f>
        <v/>
      </c>
      <c r="I117" s="232"/>
    </row>
    <row r="118" spans="1:35" ht="12.75" customHeight="1" x14ac:dyDescent="0.2">
      <c r="A118" s="204" t="s">
        <v>140</v>
      </c>
      <c r="B118" s="205"/>
      <c r="C118" s="205"/>
      <c r="D118" s="205"/>
      <c r="E118" s="205"/>
      <c r="F118" s="205"/>
      <c r="G118" s="206"/>
      <c r="H118" s="232" t="str">
        <f>IF('ILT verzorgende'!F68="","",'ILT verzorgende'!F68)</f>
        <v/>
      </c>
      <c r="I118" s="232"/>
    </row>
    <row r="119" spans="1:35" ht="12.75" customHeight="1" x14ac:dyDescent="0.2">
      <c r="A119" s="204" t="s">
        <v>141</v>
      </c>
      <c r="B119" s="205"/>
      <c r="C119" s="205"/>
      <c r="D119" s="205"/>
      <c r="E119" s="205"/>
      <c r="F119" s="205"/>
      <c r="G119" s="206"/>
      <c r="H119" s="232" t="str">
        <f>IF('ILT verzorgende'!F69="","",'ILT verzorgende'!F69)</f>
        <v/>
      </c>
      <c r="I119" s="232"/>
    </row>
    <row r="120" spans="1:35" ht="12.75" customHeight="1" x14ac:dyDescent="0.2">
      <c r="A120" s="204" t="s">
        <v>142</v>
      </c>
      <c r="B120" s="205"/>
      <c r="C120" s="205"/>
      <c r="D120" s="205"/>
      <c r="E120" s="205"/>
      <c r="F120" s="205"/>
      <c r="G120" s="206"/>
      <c r="H120" s="232" t="str">
        <f>IF('ILT verzorgende'!F70="","",'ILT verzorgende'!F70)</f>
        <v/>
      </c>
      <c r="I120" s="232"/>
    </row>
    <row r="121" spans="1:35" ht="12.75" customHeight="1" x14ac:dyDescent="0.2">
      <c r="A121" s="204" t="s">
        <v>143</v>
      </c>
      <c r="B121" s="205"/>
      <c r="C121" s="205"/>
      <c r="D121" s="205"/>
      <c r="E121" s="205"/>
      <c r="F121" s="205"/>
      <c r="G121" s="206"/>
      <c r="H121" s="232" t="str">
        <f>IF('ILT verzorgende'!F71="","",'ILT verzorgende'!F71)</f>
        <v/>
      </c>
      <c r="I121" s="232"/>
    </row>
    <row r="122" spans="1:35" ht="12.75" customHeight="1" x14ac:dyDescent="0.2">
      <c r="A122" s="204" t="s">
        <v>144</v>
      </c>
      <c r="B122" s="205"/>
      <c r="C122" s="205"/>
      <c r="D122" s="205"/>
      <c r="E122" s="205"/>
      <c r="F122" s="205"/>
      <c r="G122" s="206"/>
      <c r="H122" s="232" t="str">
        <f>IF('ILT verzorgende'!F72="","",'ILT verzorgende'!F72)</f>
        <v/>
      </c>
      <c r="I122" s="232"/>
    </row>
    <row r="123" spans="1:35" ht="12.75" customHeight="1" x14ac:dyDescent="0.2">
      <c r="A123" s="204" t="s">
        <v>145</v>
      </c>
      <c r="B123" s="205"/>
      <c r="C123" s="205"/>
      <c r="D123" s="205"/>
      <c r="E123" s="205"/>
      <c r="F123" s="205"/>
      <c r="G123" s="206"/>
      <c r="H123" s="232" t="str">
        <f>IF('ILT verzorgende'!F73="","",'ILT verzorgende'!F73)</f>
        <v/>
      </c>
      <c r="I123" s="232"/>
    </row>
    <row r="124" spans="1:35" ht="12.75" customHeight="1" x14ac:dyDescent="0.2">
      <c r="A124" s="189" t="s">
        <v>290</v>
      </c>
      <c r="B124" s="190"/>
      <c r="C124" s="190"/>
      <c r="D124" s="190"/>
      <c r="E124" s="190"/>
      <c r="F124" s="190"/>
      <c r="G124" s="190"/>
      <c r="H124" s="190"/>
      <c r="I124" s="191"/>
    </row>
    <row r="125" spans="1:35" ht="12.75" customHeight="1" x14ac:dyDescent="0.2">
      <c r="A125" s="189" t="s">
        <v>291</v>
      </c>
      <c r="B125" s="190"/>
      <c r="C125" s="190"/>
      <c r="D125" s="190"/>
      <c r="E125" s="190"/>
      <c r="F125" s="190"/>
      <c r="G125" s="191"/>
      <c r="H125" s="232" t="str">
        <f>IF('ILT verzorgende'!F75="","",'ILT verzorgende'!F75)</f>
        <v/>
      </c>
      <c r="I125" s="232"/>
    </row>
    <row r="126" spans="1:35" x14ac:dyDescent="0.2">
      <c r="A126" s="257" t="s">
        <v>146</v>
      </c>
      <c r="B126" s="257"/>
      <c r="C126" s="257"/>
      <c r="D126" s="257"/>
      <c r="E126" s="257"/>
      <c r="F126" s="257"/>
      <c r="G126" s="257"/>
      <c r="H126" s="257"/>
      <c r="I126" s="257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</row>
    <row r="127" spans="1:35" ht="12.75" customHeight="1" x14ac:dyDescent="0.2">
      <c r="A127" s="225" t="s">
        <v>153</v>
      </c>
      <c r="B127" s="213"/>
      <c r="C127" s="213"/>
      <c r="D127" s="213"/>
      <c r="E127" s="213"/>
      <c r="F127" s="213"/>
      <c r="G127" s="214"/>
      <c r="H127" s="233" t="str">
        <f>IF('ILT verzorgende'!F77="","",'ILT verzorgende'!F77)</f>
        <v/>
      </c>
      <c r="I127" s="234"/>
    </row>
    <row r="128" spans="1:35" ht="12.75" customHeight="1" x14ac:dyDescent="0.2">
      <c r="A128" s="225" t="s">
        <v>154</v>
      </c>
      <c r="B128" s="213"/>
      <c r="C128" s="213"/>
      <c r="D128" s="213"/>
      <c r="E128" s="213"/>
      <c r="F128" s="213"/>
      <c r="G128" s="214"/>
      <c r="H128" s="233" t="str">
        <f>IF('ILT verzorgende'!F78="","",'ILT verzorgende'!F78)</f>
        <v/>
      </c>
      <c r="I128" s="234"/>
    </row>
    <row r="129" spans="1:35" ht="12.75" customHeight="1" x14ac:dyDescent="0.2">
      <c r="A129" s="225" t="s">
        <v>155</v>
      </c>
      <c r="B129" s="213"/>
      <c r="C129" s="213"/>
      <c r="D129" s="213"/>
      <c r="E129" s="213"/>
      <c r="F129" s="213"/>
      <c r="G129" s="214"/>
      <c r="H129" s="233" t="str">
        <f>IF('ILT verzorgende'!F79="","",'ILT verzorgende'!F79)</f>
        <v/>
      </c>
      <c r="I129" s="234"/>
    </row>
    <row r="130" spans="1:35" ht="24.75" customHeight="1" x14ac:dyDescent="0.2">
      <c r="A130" s="225" t="s">
        <v>156</v>
      </c>
      <c r="B130" s="213"/>
      <c r="C130" s="213"/>
      <c r="D130" s="213"/>
      <c r="E130" s="213"/>
      <c r="F130" s="213"/>
      <c r="G130" s="214"/>
      <c r="H130" s="233" t="str">
        <f>IF('ILT verzorgende'!F80="","",'ILT verzorgende'!F80)</f>
        <v/>
      </c>
      <c r="I130" s="234"/>
    </row>
    <row r="131" spans="1:35" x14ac:dyDescent="0.2">
      <c r="A131" s="241" t="s">
        <v>157</v>
      </c>
      <c r="B131" s="242"/>
      <c r="C131" s="242"/>
      <c r="D131" s="242"/>
      <c r="E131" s="242"/>
      <c r="F131" s="242"/>
      <c r="G131" s="243"/>
      <c r="H131" s="233" t="str">
        <f>IF('ILT verzorgende'!F81="","",'ILT verzorgende'!F81)</f>
        <v/>
      </c>
      <c r="I131" s="234"/>
    </row>
    <row r="132" spans="1:35" x14ac:dyDescent="0.2">
      <c r="A132" s="241" t="s">
        <v>158</v>
      </c>
      <c r="B132" s="242"/>
      <c r="C132" s="242"/>
      <c r="D132" s="242"/>
      <c r="E132" s="242"/>
      <c r="F132" s="242"/>
      <c r="G132" s="243"/>
      <c r="H132" s="233" t="str">
        <f>IF('ILT verzorgende'!F82="","",'ILT verzorgende'!F82)</f>
        <v/>
      </c>
      <c r="I132" s="234"/>
    </row>
    <row r="133" spans="1:35" ht="12.75" customHeight="1" x14ac:dyDescent="0.2">
      <c r="A133" s="229" t="s">
        <v>159</v>
      </c>
      <c r="B133" s="230"/>
      <c r="C133" s="230"/>
      <c r="D133" s="230"/>
      <c r="E133" s="230"/>
      <c r="F133" s="230"/>
      <c r="G133" s="230"/>
      <c r="H133" s="230"/>
      <c r="I133" s="23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</row>
    <row r="134" spans="1:35" x14ac:dyDescent="0.2">
      <c r="A134" s="238" t="s">
        <v>167</v>
      </c>
      <c r="B134" s="239"/>
      <c r="C134" s="239"/>
      <c r="D134" s="239"/>
      <c r="E134" s="239"/>
      <c r="F134" s="239"/>
      <c r="G134" s="240"/>
      <c r="H134" s="211" t="str">
        <f>IF('ILT verzorgende'!F84="","",'ILT verzorgende'!F84)</f>
        <v/>
      </c>
      <c r="I134" s="212"/>
    </row>
    <row r="135" spans="1:35" x14ac:dyDescent="0.2">
      <c r="A135" s="238" t="s">
        <v>168</v>
      </c>
      <c r="B135" s="239"/>
      <c r="C135" s="239"/>
      <c r="D135" s="239"/>
      <c r="E135" s="239"/>
      <c r="F135" s="239"/>
      <c r="G135" s="240"/>
      <c r="H135" s="211" t="str">
        <f>IF('ILT verzorgende'!F85="","",'ILT verzorgende'!F85)</f>
        <v/>
      </c>
      <c r="I135" s="212"/>
    </row>
    <row r="136" spans="1:35" x14ac:dyDescent="0.2">
      <c r="A136" s="238" t="s">
        <v>169</v>
      </c>
      <c r="B136" s="239"/>
      <c r="C136" s="239"/>
      <c r="D136" s="239"/>
      <c r="E136" s="239"/>
      <c r="F136" s="239"/>
      <c r="G136" s="240"/>
      <c r="H136" s="211" t="str">
        <f>IF('ILT verzorgende'!F86="","",'ILT verzorgende'!F86)</f>
        <v/>
      </c>
      <c r="I136" s="212"/>
    </row>
    <row r="137" spans="1:35" x14ac:dyDescent="0.2">
      <c r="A137" s="238" t="s">
        <v>170</v>
      </c>
      <c r="B137" s="239"/>
      <c r="C137" s="239"/>
      <c r="D137" s="239"/>
      <c r="E137" s="239"/>
      <c r="F137" s="239"/>
      <c r="G137" s="240"/>
      <c r="H137" s="211" t="str">
        <f>IF('ILT verzorgende'!F87="","",'ILT verzorgende'!F87)</f>
        <v/>
      </c>
      <c r="I137" s="212"/>
    </row>
    <row r="138" spans="1:35" x14ac:dyDescent="0.2">
      <c r="A138" s="238" t="s">
        <v>171</v>
      </c>
      <c r="B138" s="239"/>
      <c r="C138" s="239"/>
      <c r="D138" s="239"/>
      <c r="E138" s="239"/>
      <c r="F138" s="239"/>
      <c r="G138" s="240"/>
      <c r="H138" s="211" t="str">
        <f>IF('ILT verzorgende'!F88="","",'ILT verzorgende'!F88)</f>
        <v/>
      </c>
      <c r="I138" s="212"/>
    </row>
    <row r="139" spans="1:35" ht="12.75" customHeight="1" x14ac:dyDescent="0.2">
      <c r="A139" s="225" t="s">
        <v>172</v>
      </c>
      <c r="B139" s="213"/>
      <c r="C139" s="213"/>
      <c r="D139" s="213"/>
      <c r="E139" s="213"/>
      <c r="F139" s="213"/>
      <c r="G139" s="214"/>
      <c r="H139" s="211" t="str">
        <f>IF('ILT verzorgende'!F89="","",'ILT verzorgende'!F89)</f>
        <v/>
      </c>
      <c r="I139" s="212"/>
    </row>
    <row r="140" spans="1:35" x14ac:dyDescent="0.2">
      <c r="A140" s="235" t="s">
        <v>173</v>
      </c>
      <c r="B140" s="236"/>
      <c r="C140" s="236"/>
      <c r="D140" s="236"/>
      <c r="E140" s="236"/>
      <c r="F140" s="236"/>
      <c r="G140" s="237"/>
      <c r="H140" s="211" t="str">
        <f>IF('ILT verzorgende'!F90="","",'ILT verzorgende'!F90)</f>
        <v/>
      </c>
      <c r="I140" s="212"/>
    </row>
    <row r="141" spans="1:35" ht="12.75" customHeight="1" x14ac:dyDescent="0.2">
      <c r="A141" s="229" t="s">
        <v>174</v>
      </c>
      <c r="B141" s="230"/>
      <c r="C141" s="230"/>
      <c r="D141" s="230"/>
      <c r="E141" s="230"/>
      <c r="F141" s="230"/>
      <c r="G141" s="230"/>
      <c r="H141" s="230"/>
      <c r="I141" s="23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</row>
    <row r="142" spans="1:35" ht="12.75" customHeight="1" x14ac:dyDescent="0.2">
      <c r="A142" s="208" t="s">
        <v>178</v>
      </c>
      <c r="B142" s="209"/>
      <c r="C142" s="209"/>
      <c r="D142" s="209"/>
      <c r="E142" s="209"/>
      <c r="F142" s="209"/>
      <c r="G142" s="210"/>
      <c r="H142" s="211" t="str">
        <f>IF('ILT verzorgende'!F92="","",'ILT verzorgende'!F92)</f>
        <v/>
      </c>
      <c r="I142" s="212"/>
    </row>
    <row r="143" spans="1:35" ht="12.75" customHeight="1" x14ac:dyDescent="0.2">
      <c r="A143" s="225" t="s">
        <v>179</v>
      </c>
      <c r="B143" s="213"/>
      <c r="C143" s="213"/>
      <c r="D143" s="213"/>
      <c r="E143" s="213"/>
      <c r="F143" s="213"/>
      <c r="G143" s="214"/>
      <c r="H143" s="211" t="str">
        <f>IF('ILT verzorgende'!F93="","",'ILT verzorgende'!F93)</f>
        <v/>
      </c>
      <c r="I143" s="212"/>
    </row>
    <row r="144" spans="1:35" ht="12.75" customHeight="1" x14ac:dyDescent="0.2">
      <c r="A144" s="225" t="s">
        <v>180</v>
      </c>
      <c r="B144" s="213"/>
      <c r="C144" s="213"/>
      <c r="D144" s="213"/>
      <c r="E144" s="213"/>
      <c r="F144" s="213"/>
      <c r="G144" s="214"/>
      <c r="H144" s="211" t="str">
        <f>IF('ILT verzorgende'!F94="","",'ILT verzorgende'!F94)</f>
        <v/>
      </c>
      <c r="I144" s="212"/>
    </row>
    <row r="145" spans="1:35" ht="12.75" customHeight="1" x14ac:dyDescent="0.2">
      <c r="A145" s="229" t="s">
        <v>181</v>
      </c>
      <c r="B145" s="230"/>
      <c r="C145" s="230"/>
      <c r="D145" s="230"/>
      <c r="E145" s="230"/>
      <c r="F145" s="230"/>
      <c r="G145" s="230"/>
      <c r="H145" s="230"/>
      <c r="I145" s="23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</row>
    <row r="146" spans="1:35" ht="12.75" customHeight="1" x14ac:dyDescent="0.2">
      <c r="A146" s="192" t="s">
        <v>280</v>
      </c>
      <c r="B146" s="193"/>
      <c r="C146" s="193"/>
      <c r="D146" s="193"/>
      <c r="E146" s="193"/>
      <c r="F146" s="193"/>
      <c r="G146" s="193"/>
      <c r="H146" s="193"/>
      <c r="I146" s="194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</row>
    <row r="147" spans="1:35" ht="12.75" customHeight="1" x14ac:dyDescent="0.2">
      <c r="A147" s="201" t="s">
        <v>292</v>
      </c>
      <c r="B147" s="202"/>
      <c r="C147" s="202"/>
      <c r="D147" s="202"/>
      <c r="E147" s="202"/>
      <c r="F147" s="202"/>
      <c r="G147" s="203"/>
      <c r="H147" s="207" t="str">
        <f>IF('ILT verzorgende'!F97="","",'ILT verzorgende'!F97)</f>
        <v/>
      </c>
      <c r="I147" s="207"/>
    </row>
    <row r="148" spans="1:35" ht="12.75" customHeight="1" x14ac:dyDescent="0.2">
      <c r="A148" s="198" t="s">
        <v>184</v>
      </c>
      <c r="B148" s="199"/>
      <c r="C148" s="199"/>
      <c r="D148" s="199"/>
      <c r="E148" s="199"/>
      <c r="F148" s="199"/>
      <c r="G148" s="200"/>
      <c r="H148" s="207" t="str">
        <f>IF('ILT verzorgende'!F98="","",'ILT verzorgende'!F98)</f>
        <v/>
      </c>
      <c r="I148" s="207"/>
    </row>
    <row r="149" spans="1:35" ht="12.75" customHeight="1" x14ac:dyDescent="0.2">
      <c r="A149" s="198" t="s">
        <v>185</v>
      </c>
      <c r="B149" s="199"/>
      <c r="C149" s="199"/>
      <c r="D149" s="199"/>
      <c r="E149" s="199"/>
      <c r="F149" s="199"/>
      <c r="G149" s="200"/>
      <c r="H149" s="207" t="str">
        <f>IF('ILT verzorgende'!F99="","",'ILT verzorgende'!F99)</f>
        <v/>
      </c>
      <c r="I149" s="207"/>
    </row>
    <row r="150" spans="1:35" ht="12.75" customHeight="1" x14ac:dyDescent="0.2">
      <c r="A150" s="192" t="s">
        <v>278</v>
      </c>
      <c r="B150" s="193"/>
      <c r="C150" s="193"/>
      <c r="D150" s="193"/>
      <c r="E150" s="193"/>
      <c r="F150" s="193"/>
      <c r="G150" s="193"/>
      <c r="H150" s="193"/>
      <c r="I150" s="194"/>
    </row>
    <row r="151" spans="1:35" ht="12.75" customHeight="1" x14ac:dyDescent="0.2">
      <c r="A151" s="198" t="s">
        <v>279</v>
      </c>
      <c r="B151" s="202"/>
      <c r="C151" s="202"/>
      <c r="D151" s="202"/>
      <c r="E151" s="202"/>
      <c r="F151" s="202"/>
      <c r="G151" s="203"/>
      <c r="H151" s="207" t="str">
        <f>IF('ILT verzorgende'!F101="","",'ILT verzorgende'!F101)</f>
        <v/>
      </c>
      <c r="I151" s="207"/>
    </row>
    <row r="152" spans="1:35" ht="12.75" customHeight="1" x14ac:dyDescent="0.2">
      <c r="A152" s="198" t="s">
        <v>189</v>
      </c>
      <c r="B152" s="199"/>
      <c r="C152" s="199"/>
      <c r="D152" s="199"/>
      <c r="E152" s="199"/>
      <c r="F152" s="199"/>
      <c r="G152" s="200"/>
      <c r="H152" s="207" t="str">
        <f>IF('ILT verzorgende'!F102="","",'ILT verzorgende'!F102)</f>
        <v/>
      </c>
      <c r="I152" s="207"/>
    </row>
    <row r="153" spans="1:35" ht="12.75" customHeight="1" x14ac:dyDescent="0.2">
      <c r="A153" s="198" t="s">
        <v>190</v>
      </c>
      <c r="B153" s="199"/>
      <c r="C153" s="199"/>
      <c r="D153" s="199"/>
      <c r="E153" s="199"/>
      <c r="F153" s="199"/>
      <c r="G153" s="200"/>
      <c r="H153" s="207" t="str">
        <f>IF('ILT verzorgende'!F103="","",'ILT verzorgende'!F103)</f>
        <v/>
      </c>
      <c r="I153" s="207"/>
    </row>
    <row r="154" spans="1:35" ht="12.75" customHeight="1" x14ac:dyDescent="0.2">
      <c r="A154" s="198" t="s">
        <v>191</v>
      </c>
      <c r="B154" s="199"/>
      <c r="C154" s="199"/>
      <c r="D154" s="199"/>
      <c r="E154" s="199"/>
      <c r="F154" s="199"/>
      <c r="G154" s="200"/>
      <c r="H154" s="207" t="str">
        <f>IF('ILT verzorgende'!F104="","",'ILT verzorgende'!F104)</f>
        <v/>
      </c>
      <c r="I154" s="207"/>
    </row>
    <row r="155" spans="1:35" ht="12.75" customHeight="1" x14ac:dyDescent="0.2">
      <c r="A155" s="192" t="s">
        <v>283</v>
      </c>
      <c r="B155" s="193"/>
      <c r="C155" s="193"/>
      <c r="D155" s="193"/>
      <c r="E155" s="193"/>
      <c r="F155" s="193"/>
      <c r="G155" s="193"/>
      <c r="H155" s="193"/>
      <c r="I155" s="194"/>
    </row>
    <row r="156" spans="1:35" ht="12.75" customHeight="1" x14ac:dyDescent="0.2">
      <c r="A156" s="198" t="s">
        <v>282</v>
      </c>
      <c r="B156" s="202"/>
      <c r="C156" s="202"/>
      <c r="D156" s="202"/>
      <c r="E156" s="202"/>
      <c r="F156" s="202"/>
      <c r="G156" s="203"/>
      <c r="H156" s="207" t="str">
        <f>IF('ILT verzorgende'!F106="","",'ILT verzorgende'!F106)</f>
        <v/>
      </c>
      <c r="I156" s="207"/>
    </row>
    <row r="157" spans="1:35" ht="12.75" customHeight="1" x14ac:dyDescent="0.2">
      <c r="A157" s="198" t="s">
        <v>194</v>
      </c>
      <c r="B157" s="199"/>
      <c r="C157" s="199"/>
      <c r="D157" s="199"/>
      <c r="E157" s="199"/>
      <c r="F157" s="199"/>
      <c r="G157" s="200"/>
      <c r="H157" s="207" t="str">
        <f>IF('ILT verzorgende'!F107="","",'ILT verzorgende'!F107)</f>
        <v/>
      </c>
      <c r="I157" s="207"/>
    </row>
    <row r="158" spans="1:35" ht="12.75" customHeight="1" x14ac:dyDescent="0.2">
      <c r="A158" s="198" t="s">
        <v>195</v>
      </c>
      <c r="B158" s="199"/>
      <c r="C158" s="199"/>
      <c r="D158" s="199"/>
      <c r="E158" s="199"/>
      <c r="F158" s="199"/>
      <c r="G158" s="200"/>
      <c r="H158" s="207" t="str">
        <f>IF('ILT verzorgende'!F108="","",'ILT verzorgende'!F108)</f>
        <v/>
      </c>
      <c r="I158" s="207"/>
    </row>
    <row r="159" spans="1:35" ht="12.75" customHeight="1" x14ac:dyDescent="0.2">
      <c r="A159" s="192" t="s">
        <v>294</v>
      </c>
      <c r="B159" s="213"/>
      <c r="C159" s="213"/>
      <c r="D159" s="213"/>
      <c r="E159" s="213"/>
      <c r="F159" s="213"/>
      <c r="G159" s="213"/>
      <c r="H159" s="213"/>
      <c r="I159" s="214"/>
    </row>
    <row r="160" spans="1:35" ht="12.75" customHeight="1" x14ac:dyDescent="0.2">
      <c r="A160" s="201" t="s">
        <v>197</v>
      </c>
      <c r="B160" s="202"/>
      <c r="C160" s="202"/>
      <c r="D160" s="202"/>
      <c r="E160" s="202"/>
      <c r="F160" s="202"/>
      <c r="G160" s="203"/>
      <c r="H160" s="207" t="str">
        <f>IF('ILT verzorgende'!F110="","",'ILT verzorgende'!F110)</f>
        <v/>
      </c>
      <c r="I160" s="207"/>
    </row>
    <row r="161" spans="1:35" ht="12.75" customHeight="1" x14ac:dyDescent="0.2">
      <c r="A161" s="198" t="s">
        <v>198</v>
      </c>
      <c r="B161" s="199"/>
      <c r="C161" s="199"/>
      <c r="D161" s="199"/>
      <c r="E161" s="199"/>
      <c r="F161" s="199"/>
      <c r="G161" s="200"/>
      <c r="H161" s="207" t="str">
        <f>IF('ILT verzorgende'!F111="","",'ILT verzorgende'!F111)</f>
        <v/>
      </c>
      <c r="I161" s="207"/>
    </row>
    <row r="162" spans="1:35" ht="12.75" customHeight="1" x14ac:dyDescent="0.2">
      <c r="A162" s="192" t="s">
        <v>265</v>
      </c>
      <c r="B162" s="193"/>
      <c r="C162" s="193"/>
      <c r="D162" s="193"/>
      <c r="E162" s="193"/>
      <c r="F162" s="193"/>
      <c r="G162" s="193"/>
      <c r="H162" s="193"/>
      <c r="I162" s="194"/>
    </row>
    <row r="163" spans="1:35" ht="12.75" customHeight="1" x14ac:dyDescent="0.2">
      <c r="A163" s="201" t="s">
        <v>293</v>
      </c>
      <c r="B163" s="202"/>
      <c r="C163" s="202"/>
      <c r="D163" s="202"/>
      <c r="E163" s="202"/>
      <c r="F163" s="202"/>
      <c r="G163" s="203"/>
      <c r="H163" s="207" t="str">
        <f>IF('ILT verzorgende'!F113="","",'ILT verzorgende'!F113)</f>
        <v/>
      </c>
      <c r="I163" s="207"/>
    </row>
    <row r="164" spans="1:35" ht="12.75" customHeight="1" x14ac:dyDescent="0.2">
      <c r="A164" s="198" t="s">
        <v>206</v>
      </c>
      <c r="B164" s="199"/>
      <c r="C164" s="199"/>
      <c r="D164" s="199"/>
      <c r="E164" s="199"/>
      <c r="F164" s="199"/>
      <c r="G164" s="200"/>
      <c r="H164" s="207" t="str">
        <f>IF('ILT verzorgende'!F114="","",'ILT verzorgende'!F114)</f>
        <v/>
      </c>
      <c r="I164" s="207"/>
    </row>
    <row r="165" spans="1:35" ht="12.75" customHeight="1" x14ac:dyDescent="0.2">
      <c r="A165" s="198" t="s">
        <v>171</v>
      </c>
      <c r="B165" s="199"/>
      <c r="C165" s="199"/>
      <c r="D165" s="199"/>
      <c r="E165" s="199"/>
      <c r="F165" s="199"/>
      <c r="G165" s="200"/>
      <c r="H165" s="207" t="str">
        <f>IF('ILT verzorgende'!F115="","",'ILT verzorgende'!F115)</f>
        <v/>
      </c>
      <c r="I165" s="207"/>
    </row>
    <row r="166" spans="1:35" ht="12.75" customHeight="1" x14ac:dyDescent="0.2">
      <c r="A166" s="198" t="s">
        <v>207</v>
      </c>
      <c r="B166" s="199"/>
      <c r="C166" s="199"/>
      <c r="D166" s="199"/>
      <c r="E166" s="199"/>
      <c r="F166" s="199"/>
      <c r="G166" s="200"/>
      <c r="H166" s="207" t="str">
        <f>IF('ILT verzorgende'!F116="","",'ILT verzorgende'!F116)</f>
        <v/>
      </c>
      <c r="I166" s="207"/>
    </row>
    <row r="167" spans="1:35" ht="12.75" customHeight="1" x14ac:dyDescent="0.2">
      <c r="A167" s="198" t="s">
        <v>208</v>
      </c>
      <c r="B167" s="199"/>
      <c r="C167" s="199"/>
      <c r="D167" s="199"/>
      <c r="E167" s="199"/>
      <c r="F167" s="199"/>
      <c r="G167" s="200"/>
      <c r="H167" s="207" t="str">
        <f>IF('ILT verzorgende'!F117="","",'ILT verzorgende'!F117)</f>
        <v/>
      </c>
      <c r="I167" s="207"/>
    </row>
    <row r="168" spans="1:35" ht="12.75" customHeight="1" x14ac:dyDescent="0.2">
      <c r="A168" s="198" t="s">
        <v>209</v>
      </c>
      <c r="B168" s="199"/>
      <c r="C168" s="199"/>
      <c r="D168" s="199"/>
      <c r="E168" s="199"/>
      <c r="F168" s="199"/>
      <c r="G168" s="200"/>
      <c r="H168" s="207" t="str">
        <f>IF('ILT verzorgende'!F118="","",'ILT verzorgende'!F118)</f>
        <v/>
      </c>
      <c r="I168" s="207"/>
    </row>
    <row r="169" spans="1:35" ht="12.75" customHeight="1" x14ac:dyDescent="0.2">
      <c r="A169" s="198" t="s">
        <v>210</v>
      </c>
      <c r="B169" s="199"/>
      <c r="C169" s="199"/>
      <c r="D169" s="199"/>
      <c r="E169" s="199"/>
      <c r="F169" s="199"/>
      <c r="G169" s="200"/>
      <c r="H169" s="207" t="str">
        <f>IF('ILT verzorgende'!F119="","",'ILT verzorgende'!F119)</f>
        <v/>
      </c>
      <c r="I169" s="207"/>
    </row>
    <row r="170" spans="1:35" ht="12.75" customHeight="1" x14ac:dyDescent="0.2">
      <c r="A170" s="198" t="s">
        <v>211</v>
      </c>
      <c r="B170" s="199"/>
      <c r="C170" s="199"/>
      <c r="D170" s="199"/>
      <c r="E170" s="199"/>
      <c r="F170" s="199"/>
      <c r="G170" s="200"/>
      <c r="H170" s="207" t="str">
        <f>IF('ILT verzorgende'!F120="","",'ILT verzorgende'!F120)</f>
        <v/>
      </c>
      <c r="I170" s="207"/>
    </row>
    <row r="171" spans="1:35" x14ac:dyDescent="0.2">
      <c r="A171" s="226" t="s">
        <v>212</v>
      </c>
      <c r="B171" s="227"/>
      <c r="C171" s="227"/>
      <c r="D171" s="227"/>
      <c r="E171" s="227"/>
      <c r="F171" s="227"/>
      <c r="G171" s="227"/>
      <c r="H171" s="227"/>
      <c r="I171" s="228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spans="1:35" x14ac:dyDescent="0.2">
      <c r="A172" s="241" t="s">
        <v>216</v>
      </c>
      <c r="B172" s="242"/>
      <c r="C172" s="242"/>
      <c r="D172" s="242"/>
      <c r="E172" s="242"/>
      <c r="F172" s="242"/>
      <c r="G172" s="243"/>
      <c r="H172" s="207" t="str">
        <f>IF('ILT verzorgende'!F122="","",'ILT verzorgende'!F122)</f>
        <v/>
      </c>
      <c r="I172" s="207"/>
    </row>
    <row r="173" spans="1:35" ht="12.75" customHeight="1" x14ac:dyDescent="0.2">
      <c r="A173" s="225" t="s">
        <v>217</v>
      </c>
      <c r="B173" s="213"/>
      <c r="C173" s="213"/>
      <c r="D173" s="213"/>
      <c r="E173" s="213"/>
      <c r="F173" s="213"/>
      <c r="G173" s="214"/>
      <c r="H173" s="207" t="str">
        <f>IF('ILT verzorgende'!F123="","",'ILT verzorgende'!F123)</f>
        <v/>
      </c>
      <c r="I173" s="207"/>
    </row>
    <row r="174" spans="1:35" x14ac:dyDescent="0.2">
      <c r="A174" s="241" t="s">
        <v>218</v>
      </c>
      <c r="B174" s="242"/>
      <c r="C174" s="242"/>
      <c r="D174" s="242"/>
      <c r="E174" s="242"/>
      <c r="F174" s="242"/>
      <c r="G174" s="243"/>
      <c r="H174" s="207" t="str">
        <f>IF('ILT verzorgende'!F124="","",'ILT verzorgende'!F124)</f>
        <v/>
      </c>
      <c r="I174" s="207"/>
    </row>
    <row r="175" spans="1:35" x14ac:dyDescent="0.2">
      <c r="A175" s="226" t="s">
        <v>219</v>
      </c>
      <c r="B175" s="227"/>
      <c r="C175" s="227"/>
      <c r="D175" s="227"/>
      <c r="E175" s="227"/>
      <c r="F175" s="227"/>
      <c r="G175" s="227"/>
      <c r="H175" s="227"/>
      <c r="I175" s="228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spans="1:35" ht="12.75" customHeight="1" x14ac:dyDescent="0.2">
      <c r="A176" s="225" t="s">
        <v>225</v>
      </c>
      <c r="B176" s="213"/>
      <c r="C176" s="213"/>
      <c r="D176" s="213"/>
      <c r="E176" s="213"/>
      <c r="F176" s="213"/>
      <c r="G176" s="214"/>
      <c r="H176" s="207" t="str">
        <f>IF('ILT verzorgende'!F126="","",'ILT verzorgende'!F126)</f>
        <v/>
      </c>
      <c r="I176" s="207"/>
    </row>
    <row r="177" spans="1:35" ht="12.75" customHeight="1" x14ac:dyDescent="0.2">
      <c r="A177" s="225" t="s">
        <v>226</v>
      </c>
      <c r="B177" s="213"/>
      <c r="C177" s="213"/>
      <c r="D177" s="213"/>
      <c r="E177" s="213"/>
      <c r="F177" s="213"/>
      <c r="G177" s="214"/>
      <c r="H177" s="232" t="str">
        <f>IF('ILT verzorgende'!F127="","",'ILT verzorgende'!F127)</f>
        <v/>
      </c>
      <c r="I177" s="232"/>
    </row>
    <row r="178" spans="1:35" ht="12.75" customHeight="1" x14ac:dyDescent="0.2">
      <c r="A178" s="225" t="s">
        <v>227</v>
      </c>
      <c r="B178" s="213"/>
      <c r="C178" s="213"/>
      <c r="D178" s="213"/>
      <c r="E178" s="213"/>
      <c r="F178" s="213"/>
      <c r="G178" s="214"/>
      <c r="H178" s="232" t="str">
        <f>IF('ILT verzorgende'!F128="","",'ILT verzorgende'!F128)</f>
        <v/>
      </c>
      <c r="I178" s="232"/>
    </row>
    <row r="179" spans="1:35" ht="12.75" customHeight="1" x14ac:dyDescent="0.2">
      <c r="A179" s="225" t="s">
        <v>228</v>
      </c>
      <c r="B179" s="213"/>
      <c r="C179" s="213"/>
      <c r="D179" s="213"/>
      <c r="E179" s="213"/>
      <c r="F179" s="213"/>
      <c r="G179" s="214"/>
      <c r="H179" s="207" t="str">
        <f>IF('ILT verzorgende'!F129="","",'ILT verzorgende'!F129)</f>
        <v/>
      </c>
      <c r="I179" s="207"/>
    </row>
    <row r="180" spans="1:35" ht="12.75" customHeight="1" x14ac:dyDescent="0.2">
      <c r="A180" s="225" t="s">
        <v>237</v>
      </c>
      <c r="B180" s="213"/>
      <c r="C180" s="213"/>
      <c r="D180" s="213"/>
      <c r="E180" s="213"/>
      <c r="F180" s="213"/>
      <c r="G180" s="214"/>
      <c r="H180" s="207" t="str">
        <f>IF('ILT verzorgende'!F130="","",'ILT verzorgende'!F130)</f>
        <v/>
      </c>
      <c r="I180" s="207"/>
    </row>
    <row r="181" spans="1:35" ht="12.75" customHeight="1" x14ac:dyDescent="0.2">
      <c r="A181" s="229" t="s">
        <v>229</v>
      </c>
      <c r="B181" s="230"/>
      <c r="C181" s="230"/>
      <c r="D181" s="230"/>
      <c r="E181" s="230"/>
      <c r="F181" s="230"/>
      <c r="G181" s="230"/>
      <c r="H181" s="230"/>
      <c r="I181" s="23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</row>
    <row r="182" spans="1:35" ht="12.75" customHeight="1" x14ac:dyDescent="0.2">
      <c r="A182" s="192" t="s">
        <v>295</v>
      </c>
      <c r="B182" s="193"/>
      <c r="C182" s="193"/>
      <c r="D182" s="193"/>
      <c r="E182" s="193"/>
      <c r="F182" s="193"/>
      <c r="G182" s="193"/>
      <c r="H182" s="193"/>
      <c r="I182" s="194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</row>
    <row r="183" spans="1:35" ht="22.5" customHeight="1" x14ac:dyDescent="0.2">
      <c r="A183" s="198" t="s">
        <v>263</v>
      </c>
      <c r="B183" s="202"/>
      <c r="C183" s="202"/>
      <c r="D183" s="202"/>
      <c r="E183" s="202"/>
      <c r="F183" s="202"/>
      <c r="G183" s="203"/>
      <c r="H183" s="207" t="str">
        <f>IF('ILT verzorgende'!F133="","",'ILT verzorgende'!F133)</f>
        <v/>
      </c>
      <c r="I183" s="207"/>
    </row>
    <row r="184" spans="1:35" ht="12.75" customHeight="1" x14ac:dyDescent="0.2">
      <c r="A184" s="198" t="s">
        <v>232</v>
      </c>
      <c r="B184" s="199"/>
      <c r="C184" s="199"/>
      <c r="D184" s="199"/>
      <c r="E184" s="199"/>
      <c r="F184" s="199"/>
      <c r="G184" s="200"/>
      <c r="H184" s="207" t="str">
        <f>IF('ILT verzorgende'!F134="","",'ILT verzorgende'!F134)</f>
        <v/>
      </c>
      <c r="I184" s="207"/>
    </row>
    <row r="185" spans="1:35" ht="11.25" customHeight="1" x14ac:dyDescent="0.2">
      <c r="A185" s="198" t="s">
        <v>191</v>
      </c>
      <c r="B185" s="199"/>
      <c r="C185" s="199"/>
      <c r="D185" s="199"/>
      <c r="E185" s="199"/>
      <c r="F185" s="199"/>
      <c r="G185" s="200"/>
      <c r="H185" s="207" t="str">
        <f>IF('ILT verzorgende'!F135="","",'ILT verzorgende'!F135)</f>
        <v/>
      </c>
      <c r="I185" s="207"/>
    </row>
    <row r="186" spans="1:35" ht="12.75" customHeight="1" x14ac:dyDescent="0.2">
      <c r="A186" s="192" t="s">
        <v>262</v>
      </c>
      <c r="B186" s="193"/>
      <c r="C186" s="193"/>
      <c r="D186" s="193"/>
      <c r="E186" s="193"/>
      <c r="F186" s="193"/>
      <c r="G186" s="193"/>
      <c r="H186" s="193"/>
      <c r="I186" s="194"/>
    </row>
    <row r="187" spans="1:35" ht="12.75" customHeight="1" x14ac:dyDescent="0.2">
      <c r="A187" s="201" t="s">
        <v>296</v>
      </c>
      <c r="B187" s="202"/>
      <c r="C187" s="202"/>
      <c r="D187" s="202"/>
      <c r="E187" s="202"/>
      <c r="F187" s="202"/>
      <c r="G187" s="203"/>
      <c r="H187" s="207" t="str">
        <f>IF('ILT verzorgende'!F137="","",'ILT verzorgende'!F137)</f>
        <v/>
      </c>
      <c r="I187" s="207"/>
    </row>
    <row r="188" spans="1:35" ht="12.75" customHeight="1" x14ac:dyDescent="0.2">
      <c r="A188" s="198" t="s">
        <v>233</v>
      </c>
      <c r="B188" s="199"/>
      <c r="C188" s="199"/>
      <c r="D188" s="199"/>
      <c r="E188" s="199"/>
      <c r="F188" s="199"/>
      <c r="G188" s="200"/>
      <c r="H188" s="207" t="str">
        <f>IF('ILT verzorgende'!F138="","",'ILT verzorgende'!F138)</f>
        <v/>
      </c>
      <c r="I188" s="207"/>
    </row>
    <row r="189" spans="1:35" ht="12.75" customHeight="1" x14ac:dyDescent="0.2">
      <c r="A189" s="192" t="s">
        <v>260</v>
      </c>
      <c r="B189" s="193"/>
      <c r="C189" s="193"/>
      <c r="D189" s="193"/>
      <c r="E189" s="193"/>
      <c r="F189" s="193"/>
      <c r="G189" s="193"/>
      <c r="H189" s="193"/>
      <c r="I189" s="194"/>
    </row>
    <row r="190" spans="1:35" ht="12.75" customHeight="1" x14ac:dyDescent="0.2">
      <c r="A190" s="198" t="s">
        <v>206</v>
      </c>
      <c r="B190" s="202"/>
      <c r="C190" s="202"/>
      <c r="D190" s="202"/>
      <c r="E190" s="202"/>
      <c r="F190" s="202"/>
      <c r="G190" s="203"/>
      <c r="H190" s="207" t="str">
        <f>IF('ILT verzorgende'!F140="","",'ILT verzorgende'!F140)</f>
        <v/>
      </c>
      <c r="I190" s="207"/>
    </row>
    <row r="191" spans="1:35" x14ac:dyDescent="0.2">
      <c r="A191" s="215" t="s">
        <v>171</v>
      </c>
      <c r="B191" s="216"/>
      <c r="C191" s="216"/>
      <c r="D191" s="216"/>
      <c r="E191" s="216"/>
      <c r="F191" s="216"/>
      <c r="G191" s="217"/>
      <c r="H191" s="207" t="str">
        <f>IF('ILT verzorgende'!F141="","",'ILT verzorgende'!F141)</f>
        <v/>
      </c>
      <c r="I191" s="207"/>
    </row>
    <row r="192" spans="1:35" x14ac:dyDescent="0.2">
      <c r="A192" s="215" t="s">
        <v>236</v>
      </c>
      <c r="B192" s="216"/>
      <c r="C192" s="216"/>
      <c r="D192" s="216"/>
      <c r="E192" s="216"/>
      <c r="F192" s="216"/>
      <c r="G192" s="217"/>
      <c r="H192" s="207" t="str">
        <f>IF('ILT verzorgende'!F142="","",'ILT verzorgende'!F142)</f>
        <v/>
      </c>
      <c r="I192" s="207"/>
      <c r="K192" s="12"/>
    </row>
    <row r="194" spans="1:9" ht="13.5" thickBot="1" x14ac:dyDescent="0.25"/>
    <row r="195" spans="1:9" ht="22.5" customHeight="1" thickBot="1" x14ac:dyDescent="0.25">
      <c r="A195" s="218" t="str">
        <f>IF('ILT verzorgende'!C15="","De leerling heeft nog niet alle competenties van de opleiding verworven","De leerling heeft alle competenties van de opleiding verworven op datum van")</f>
        <v>De leerling heeft nog niet alle competenties van de opleiding verworven</v>
      </c>
      <c r="B195" s="219"/>
      <c r="C195" s="219"/>
      <c r="D195" s="219"/>
      <c r="E195" s="219"/>
      <c r="F195" s="219"/>
      <c r="G195" s="220"/>
      <c r="H195" s="221" t="str">
        <f>IF(DatumDCbehaaldBGV="","",DatumDCbehaaldBGV)</f>
        <v/>
      </c>
      <c r="I195" s="222"/>
    </row>
  </sheetData>
  <sheetProtection algorithmName="SHA-512" hashValue="sjgGw8fdjps1JYfV1i2mki59BbkY4+I4Ra9xtjBS3PlNRQyRpiNXMXiZT1nebfhNrU985S9dXHRlKWoIkfdAmA==" saltValue="CfYPzFaMMClLpysAVMt+7Q==" spinCount="100000" sheet="1" objects="1" scenarios="1" selectLockedCells="1"/>
  <mergeCells count="244">
    <mergeCell ref="A138:G138"/>
    <mergeCell ref="A139:G139"/>
    <mergeCell ref="A134:G134"/>
    <mergeCell ref="H163:I163"/>
    <mergeCell ref="H140:I140"/>
    <mergeCell ref="H128:I128"/>
    <mergeCell ref="H129:I129"/>
    <mergeCell ref="H130:I130"/>
    <mergeCell ref="H131:I131"/>
    <mergeCell ref="H135:I135"/>
    <mergeCell ref="H136:I136"/>
    <mergeCell ref="H137:I137"/>
    <mergeCell ref="H138:I138"/>
    <mergeCell ref="H139:I139"/>
    <mergeCell ref="H134:I134"/>
    <mergeCell ref="A171:I171"/>
    <mergeCell ref="A183:G183"/>
    <mergeCell ref="A89:G89"/>
    <mergeCell ref="A90:G90"/>
    <mergeCell ref="A92:G92"/>
    <mergeCell ref="A93:G93"/>
    <mergeCell ref="A96:G96"/>
    <mergeCell ref="A72:G72"/>
    <mergeCell ref="A73:G73"/>
    <mergeCell ref="A74:G74"/>
    <mergeCell ref="A75:G75"/>
    <mergeCell ref="A76:G76"/>
    <mergeCell ref="A78:G78"/>
    <mergeCell ref="A79:G79"/>
    <mergeCell ref="A80:G80"/>
    <mergeCell ref="A82:G82"/>
    <mergeCell ref="A83:G83"/>
    <mergeCell ref="A84:G84"/>
    <mergeCell ref="A86:G86"/>
    <mergeCell ref="A106:G106"/>
    <mergeCell ref="A107:G107"/>
    <mergeCell ref="A108:G108"/>
    <mergeCell ref="A112:G112"/>
    <mergeCell ref="A145:I145"/>
    <mergeCell ref="H164:I164"/>
    <mergeCell ref="A181:I181"/>
    <mergeCell ref="H148:I148"/>
    <mergeCell ref="H149:I149"/>
    <mergeCell ref="H151:I151"/>
    <mergeCell ref="H152:I152"/>
    <mergeCell ref="H153:I153"/>
    <mergeCell ref="H154:I154"/>
    <mergeCell ref="H156:I156"/>
    <mergeCell ref="H157:I157"/>
    <mergeCell ref="H158:I158"/>
    <mergeCell ref="A148:G148"/>
    <mergeCell ref="A168:G168"/>
    <mergeCell ref="A169:G169"/>
    <mergeCell ref="A170:G170"/>
    <mergeCell ref="A172:G172"/>
    <mergeCell ref="A173:G173"/>
    <mergeCell ref="A174:G174"/>
    <mergeCell ref="H169:I169"/>
    <mergeCell ref="H170:I170"/>
    <mergeCell ref="H179:I179"/>
    <mergeCell ref="A156:G156"/>
    <mergeCell ref="A150:I150"/>
    <mergeCell ref="H168:I168"/>
    <mergeCell ref="A124:I124"/>
    <mergeCell ref="A154:G154"/>
    <mergeCell ref="A143:G143"/>
    <mergeCell ref="H143:I143"/>
    <mergeCell ref="A144:G144"/>
    <mergeCell ref="H144:I144"/>
    <mergeCell ref="A115:G115"/>
    <mergeCell ref="A116:G116"/>
    <mergeCell ref="H121:I121"/>
    <mergeCell ref="H122:I122"/>
    <mergeCell ref="H123:I123"/>
    <mergeCell ref="H125:I125"/>
    <mergeCell ref="A133:I133"/>
    <mergeCell ref="A129:G129"/>
    <mergeCell ref="H115:I115"/>
    <mergeCell ref="H116:I116"/>
    <mergeCell ref="H117:I117"/>
    <mergeCell ref="H118:I118"/>
    <mergeCell ref="A130:G130"/>
    <mergeCell ref="A131:G131"/>
    <mergeCell ref="A122:G122"/>
    <mergeCell ref="A123:G123"/>
    <mergeCell ref="A149:G149"/>
    <mergeCell ref="A151:G151"/>
    <mergeCell ref="H184:I184"/>
    <mergeCell ref="H185:I185"/>
    <mergeCell ref="H187:I187"/>
    <mergeCell ref="H188:I188"/>
    <mergeCell ref="H190:I190"/>
    <mergeCell ref="H172:I172"/>
    <mergeCell ref="H173:I173"/>
    <mergeCell ref="H183:I183"/>
    <mergeCell ref="H176:I176"/>
    <mergeCell ref="H177:I177"/>
    <mergeCell ref="H178:I178"/>
    <mergeCell ref="H174:I174"/>
    <mergeCell ref="A175:I175"/>
    <mergeCell ref="A176:G176"/>
    <mergeCell ref="A177:G177"/>
    <mergeCell ref="A178:G178"/>
    <mergeCell ref="A179:G179"/>
    <mergeCell ref="A180:G180"/>
    <mergeCell ref="A188:G188"/>
    <mergeCell ref="A190:G190"/>
    <mergeCell ref="H180:I180"/>
    <mergeCell ref="A1:J1"/>
    <mergeCell ref="H111:I111"/>
    <mergeCell ref="A126:I126"/>
    <mergeCell ref="A127:G127"/>
    <mergeCell ref="H127:I127"/>
    <mergeCell ref="A132:G132"/>
    <mergeCell ref="H132:I132"/>
    <mergeCell ref="A95:G95"/>
    <mergeCell ref="H95:I95"/>
    <mergeCell ref="A109:I109"/>
    <mergeCell ref="A103:I103"/>
    <mergeCell ref="A104:G104"/>
    <mergeCell ref="H104:I104"/>
    <mergeCell ref="A60:J60"/>
    <mergeCell ref="A64:B64"/>
    <mergeCell ref="C64:F64"/>
    <mergeCell ref="H76:I76"/>
    <mergeCell ref="H78:I78"/>
    <mergeCell ref="H79:I79"/>
    <mergeCell ref="H80:I80"/>
    <mergeCell ref="H82:I82"/>
    <mergeCell ref="H72:I72"/>
    <mergeCell ref="H73:I73"/>
    <mergeCell ref="A100:G100"/>
    <mergeCell ref="A91:I91"/>
    <mergeCell ref="A110:I110"/>
    <mergeCell ref="A114:I114"/>
    <mergeCell ref="A105:G105"/>
    <mergeCell ref="A3:B3"/>
    <mergeCell ref="C3:F3"/>
    <mergeCell ref="H3:I3"/>
    <mergeCell ref="A7:B7"/>
    <mergeCell ref="C7:F7"/>
    <mergeCell ref="H7:I7"/>
    <mergeCell ref="A5:B5"/>
    <mergeCell ref="C5:F5"/>
    <mergeCell ref="A69:I69"/>
    <mergeCell ref="A9:E9"/>
    <mergeCell ref="A10:J26"/>
    <mergeCell ref="A62:B62"/>
    <mergeCell ref="C62:F62"/>
    <mergeCell ref="H62:I62"/>
    <mergeCell ref="A66:B66"/>
    <mergeCell ref="C66:F66"/>
    <mergeCell ref="H66:I66"/>
    <mergeCell ref="H68:I68"/>
    <mergeCell ref="H119:I119"/>
    <mergeCell ref="H120:I120"/>
    <mergeCell ref="A113:G113"/>
    <mergeCell ref="H99:I99"/>
    <mergeCell ref="H92:I92"/>
    <mergeCell ref="H93:I93"/>
    <mergeCell ref="H100:I100"/>
    <mergeCell ref="H101:I101"/>
    <mergeCell ref="H102:I102"/>
    <mergeCell ref="H105:I105"/>
    <mergeCell ref="H106:I106"/>
    <mergeCell ref="H107:I107"/>
    <mergeCell ref="A97:G97"/>
    <mergeCell ref="A98:G98"/>
    <mergeCell ref="A99:G99"/>
    <mergeCell ref="A101:G101"/>
    <mergeCell ref="A102:G102"/>
    <mergeCell ref="A111:G111"/>
    <mergeCell ref="A88:G88"/>
    <mergeCell ref="H83:I83"/>
    <mergeCell ref="H84:I84"/>
    <mergeCell ref="H86:I86"/>
    <mergeCell ref="H87:I87"/>
    <mergeCell ref="H88:I88"/>
    <mergeCell ref="A117:G117"/>
    <mergeCell ref="A94:I94"/>
    <mergeCell ref="A141:I141"/>
    <mergeCell ref="H89:I89"/>
    <mergeCell ref="H90:I90"/>
    <mergeCell ref="H108:I108"/>
    <mergeCell ref="H96:I96"/>
    <mergeCell ref="H97:I97"/>
    <mergeCell ref="H98:I98"/>
    <mergeCell ref="H112:I112"/>
    <mergeCell ref="H113:I113"/>
    <mergeCell ref="A125:G125"/>
    <mergeCell ref="A128:G128"/>
    <mergeCell ref="A121:G121"/>
    <mergeCell ref="A140:G140"/>
    <mergeCell ref="A135:G135"/>
    <mergeCell ref="A136:G136"/>
    <mergeCell ref="A137:G137"/>
    <mergeCell ref="A191:G191"/>
    <mergeCell ref="A192:G192"/>
    <mergeCell ref="A195:G195"/>
    <mergeCell ref="H195:I195"/>
    <mergeCell ref="H192:I192"/>
    <mergeCell ref="H191:I191"/>
    <mergeCell ref="A189:I189"/>
    <mergeCell ref="A71:G71"/>
    <mergeCell ref="H71:I71"/>
    <mergeCell ref="A166:G166"/>
    <mergeCell ref="A167:G167"/>
    <mergeCell ref="A147:G147"/>
    <mergeCell ref="H147:I147"/>
    <mergeCell ref="A157:G157"/>
    <mergeCell ref="A158:G158"/>
    <mergeCell ref="A160:G160"/>
    <mergeCell ref="A161:G161"/>
    <mergeCell ref="H161:I161"/>
    <mergeCell ref="A152:G152"/>
    <mergeCell ref="A153:G153"/>
    <mergeCell ref="H160:I160"/>
    <mergeCell ref="H74:I74"/>
    <mergeCell ref="H75:I75"/>
    <mergeCell ref="A87:G87"/>
    <mergeCell ref="A70:I70"/>
    <mergeCell ref="A77:I77"/>
    <mergeCell ref="A81:I81"/>
    <mergeCell ref="A85:I85"/>
    <mergeCell ref="A184:G184"/>
    <mergeCell ref="A185:G185"/>
    <mergeCell ref="A187:G187"/>
    <mergeCell ref="A186:I186"/>
    <mergeCell ref="A118:G118"/>
    <mergeCell ref="A119:G119"/>
    <mergeCell ref="A120:G120"/>
    <mergeCell ref="H165:I165"/>
    <mergeCell ref="H166:I166"/>
    <mergeCell ref="H167:I167"/>
    <mergeCell ref="A142:G142"/>
    <mergeCell ref="H142:I142"/>
    <mergeCell ref="A155:I155"/>
    <mergeCell ref="A162:I162"/>
    <mergeCell ref="A159:I159"/>
    <mergeCell ref="A182:I182"/>
    <mergeCell ref="A146:I146"/>
    <mergeCell ref="A163:G163"/>
    <mergeCell ref="A164:G164"/>
    <mergeCell ref="A165:G165"/>
  </mergeCells>
  <dataValidations count="3">
    <dataValidation type="list" allowBlank="1" showInputMessage="1" showErrorMessage="1" sqref="H7:I7">
      <formula1>rapportperiodeBGV</formula1>
    </dataValidation>
    <dataValidation type="list" allowBlank="1" showInputMessage="1" showErrorMessage="1" sqref="H3:I3">
      <formula1>schooljaarvoluitBGV</formula1>
    </dataValidation>
    <dataValidation type="textLength" errorStyle="information" operator="lessThanOrEqual" allowBlank="1" showInputMessage="1" showErrorMessage="1" error="Het maximaal aantal karakters is overschreden. Maak de tekst korter." prompt="Het maximum aantal karakters bedraagt 1600." sqref="A10:J26">
      <formula1>1600</formula1>
    </dataValidation>
  </dataValidations>
  <pageMargins left="0.6692913385826772" right="0.23622047244094491" top="0.74803149606299213" bottom="0.74803149606299213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D44"/>
  <sheetViews>
    <sheetView zoomScale="90" zoomScaleNormal="90" workbookViewId="0">
      <selection activeCell="C23" sqref="C23"/>
    </sheetView>
  </sheetViews>
  <sheetFormatPr defaultRowHeight="12.75" x14ac:dyDescent="0.2"/>
  <cols>
    <col min="1" max="1" width="85.7109375" customWidth="1"/>
    <col min="2" max="2" width="32.28515625" bestFit="1" customWidth="1"/>
    <col min="3" max="3" width="31" bestFit="1" customWidth="1"/>
    <col min="4" max="4" width="30.5703125" bestFit="1" customWidth="1"/>
  </cols>
  <sheetData>
    <row r="1" spans="1:4" x14ac:dyDescent="0.2">
      <c r="A1" s="263" t="s">
        <v>56</v>
      </c>
      <c r="B1" s="263"/>
      <c r="C1" s="263"/>
      <c r="D1" s="263"/>
    </row>
    <row r="3" spans="1:4" x14ac:dyDescent="0.2">
      <c r="A3" s="10" t="s">
        <v>57</v>
      </c>
      <c r="B3" s="10" t="s">
        <v>58</v>
      </c>
      <c r="C3" s="10" t="s">
        <v>252</v>
      </c>
      <c r="D3" s="10" t="s">
        <v>253</v>
      </c>
    </row>
    <row r="4" spans="1:4" x14ac:dyDescent="0.2">
      <c r="A4" s="10" t="s">
        <v>238</v>
      </c>
      <c r="B4">
        <f>COUNTA('ILT verzorgende'!B21:B26,'ILT verzorgende'!B28:B30,'ILT verzorgende'!B32:B34,'ILT verzorgende'!B36:B40,'ILT verzorgende'!B42:B43)</f>
        <v>19</v>
      </c>
      <c r="C4">
        <f>B4-D4</f>
        <v>0</v>
      </c>
      <c r="D4" s="25">
        <f>somcompetenties_cluster1</f>
        <v>19</v>
      </c>
    </row>
    <row r="5" spans="1:4" x14ac:dyDescent="0.2">
      <c r="A5" s="10" t="s">
        <v>239</v>
      </c>
      <c r="B5">
        <f>COUNTA('ILT verzorgende'!B45:B52)</f>
        <v>8</v>
      </c>
      <c r="C5">
        <f t="shared" ref="C5:C14" si="0">B5-D5</f>
        <v>0</v>
      </c>
      <c r="D5">
        <f>COUNTBLANK('ILT verzorgende'!F45:F52)</f>
        <v>8</v>
      </c>
    </row>
    <row r="6" spans="1:4" x14ac:dyDescent="0.2">
      <c r="A6" s="10" t="s">
        <v>240</v>
      </c>
      <c r="B6">
        <f>COUNTA('ILT verzorgende'!B54:B58)</f>
        <v>5</v>
      </c>
      <c r="C6">
        <f t="shared" si="0"/>
        <v>0</v>
      </c>
      <c r="D6">
        <f>COUNTBLANK('ILT verzorgende'!F54:F58)</f>
        <v>5</v>
      </c>
    </row>
    <row r="7" spans="1:4" x14ac:dyDescent="0.2">
      <c r="A7" s="10" t="s">
        <v>241</v>
      </c>
      <c r="B7">
        <f>COUNTA('ILT verzorgende'!B61:B63,'ILT verzorgende'!B65:B73,'ILT verzorgende'!B75)</f>
        <v>13</v>
      </c>
      <c r="C7">
        <f t="shared" si="0"/>
        <v>0</v>
      </c>
      <c r="D7">
        <f>somcompetenties_cluster4</f>
        <v>13</v>
      </c>
    </row>
    <row r="8" spans="1:4" x14ac:dyDescent="0.2">
      <c r="A8" s="10" t="s">
        <v>242</v>
      </c>
      <c r="B8">
        <f>COUNTA('ILT verzorgende'!B77:B82)</f>
        <v>6</v>
      </c>
      <c r="C8">
        <f t="shared" si="0"/>
        <v>0</v>
      </c>
      <c r="D8">
        <f>COUNTBLANK('ILT verzorgende'!F77:F82)</f>
        <v>6</v>
      </c>
    </row>
    <row r="9" spans="1:4" x14ac:dyDescent="0.2">
      <c r="A9" s="10" t="s">
        <v>243</v>
      </c>
      <c r="B9">
        <f>COUNTA('ILT verzorgende'!B84:B90)</f>
        <v>7</v>
      </c>
      <c r="C9">
        <f t="shared" si="0"/>
        <v>0</v>
      </c>
      <c r="D9">
        <f>COUNTBLANK('ILT verzorgende'!F84:F90)</f>
        <v>7</v>
      </c>
    </row>
    <row r="10" spans="1:4" x14ac:dyDescent="0.2">
      <c r="A10" s="24" t="s">
        <v>244</v>
      </c>
      <c r="B10" s="25">
        <f>COUNTA('ILT verzorgende'!B92:B94)</f>
        <v>3</v>
      </c>
      <c r="C10" s="25">
        <f t="shared" si="0"/>
        <v>0</v>
      </c>
      <c r="D10" s="25">
        <f>COUNTBLANK('ILT verzorgende'!F92:F94)</f>
        <v>3</v>
      </c>
    </row>
    <row r="11" spans="1:4" x14ac:dyDescent="0.2">
      <c r="A11" s="24" t="s">
        <v>245</v>
      </c>
      <c r="B11" s="25">
        <f>COUNTA('ILT verzorgende'!B97:B99,'ILT verzorgende'!B101:B104,'ILT verzorgende'!B106:B108,'ILT verzorgende'!B110:B111,'ILT verzorgende'!B113:B120)</f>
        <v>20</v>
      </c>
      <c r="C11" s="25">
        <f t="shared" si="0"/>
        <v>0</v>
      </c>
      <c r="D11" s="25">
        <f>somcompetenties_cluster8</f>
        <v>20</v>
      </c>
    </row>
    <row r="12" spans="1:4" x14ac:dyDescent="0.2">
      <c r="A12" s="24" t="s">
        <v>246</v>
      </c>
      <c r="B12" s="25">
        <f>COUNTA('ILT verzorgende'!B122:B124)</f>
        <v>3</v>
      </c>
      <c r="C12" s="25">
        <f t="shared" si="0"/>
        <v>0</v>
      </c>
      <c r="D12" s="25">
        <f>COUNTBLANK('ILT verzorgende'!F122:F124)</f>
        <v>3</v>
      </c>
    </row>
    <row r="13" spans="1:4" x14ac:dyDescent="0.2">
      <c r="A13" s="24" t="s">
        <v>247</v>
      </c>
      <c r="B13" s="25">
        <f>COUNTA('ILT verzorgende'!B126:B130)</f>
        <v>5</v>
      </c>
      <c r="C13" s="25">
        <f t="shared" si="0"/>
        <v>0</v>
      </c>
      <c r="D13" s="25">
        <f>COUNTBLANK('ILT verzorgende'!F126:F130)</f>
        <v>5</v>
      </c>
    </row>
    <row r="14" spans="1:4" x14ac:dyDescent="0.2">
      <c r="A14" s="24" t="s">
        <v>248</v>
      </c>
      <c r="B14" s="25">
        <f>COUNTA('ILT verzorgende'!B133:B135,'ILT verzorgende'!B137:B138,'ILT verzorgende'!B140:B142)</f>
        <v>8</v>
      </c>
      <c r="C14" s="25">
        <f t="shared" si="0"/>
        <v>0</v>
      </c>
      <c r="D14" s="25">
        <f>somcompetenties_cluster11</f>
        <v>8</v>
      </c>
    </row>
    <row r="18" spans="1:2" x14ac:dyDescent="0.2">
      <c r="A18" s="27" t="s">
        <v>297</v>
      </c>
      <c r="B18" s="28">
        <f>COUNTBLANK(cluster1_1)</f>
        <v>6</v>
      </c>
    </row>
    <row r="19" spans="1:2" x14ac:dyDescent="0.2">
      <c r="A19" s="29" t="s">
        <v>298</v>
      </c>
      <c r="B19" s="30">
        <f>COUNTBLANK(cluster1_2)</f>
        <v>3</v>
      </c>
    </row>
    <row r="20" spans="1:2" x14ac:dyDescent="0.2">
      <c r="A20" s="29" t="s">
        <v>299</v>
      </c>
      <c r="B20" s="30">
        <f>COUNTBLANK(cluster1_3)</f>
        <v>3</v>
      </c>
    </row>
    <row r="21" spans="1:2" x14ac:dyDescent="0.2">
      <c r="A21" s="29" t="s">
        <v>300</v>
      </c>
      <c r="B21" s="30">
        <f>COUNTBLANK(cluster1_4)</f>
        <v>5</v>
      </c>
    </row>
    <row r="22" spans="1:2" x14ac:dyDescent="0.2">
      <c r="A22" s="29" t="s">
        <v>301</v>
      </c>
      <c r="B22" s="30">
        <f>COUNTBLANK(cluster1_5)</f>
        <v>2</v>
      </c>
    </row>
    <row r="23" spans="1:2" x14ac:dyDescent="0.2">
      <c r="A23" s="29"/>
      <c r="B23" s="30"/>
    </row>
    <row r="24" spans="1:2" x14ac:dyDescent="0.2">
      <c r="A24" s="31" t="s">
        <v>302</v>
      </c>
      <c r="B24" s="32">
        <f>SUM(B18:B23)</f>
        <v>19</v>
      </c>
    </row>
    <row r="26" spans="1:2" x14ac:dyDescent="0.2">
      <c r="A26" s="27" t="s">
        <v>303</v>
      </c>
      <c r="B26" s="28">
        <f>COUNTBLANK(cluster4_1)</f>
        <v>3</v>
      </c>
    </row>
    <row r="27" spans="1:2" x14ac:dyDescent="0.2">
      <c r="A27" s="29" t="s">
        <v>304</v>
      </c>
      <c r="B27" s="30">
        <f>COUNTBLANK(cluster4_2)</f>
        <v>9</v>
      </c>
    </row>
    <row r="28" spans="1:2" x14ac:dyDescent="0.2">
      <c r="A28" s="29" t="s">
        <v>305</v>
      </c>
      <c r="B28" s="30">
        <f>COUNTBLANK(cluster4_3)</f>
        <v>1</v>
      </c>
    </row>
    <row r="29" spans="1:2" x14ac:dyDescent="0.2">
      <c r="A29" s="29"/>
      <c r="B29" s="30"/>
    </row>
    <row r="30" spans="1:2" x14ac:dyDescent="0.2">
      <c r="A30" s="31" t="s">
        <v>306</v>
      </c>
      <c r="B30" s="32">
        <f>SUM(B26:B28)</f>
        <v>13</v>
      </c>
    </row>
    <row r="32" spans="1:2" x14ac:dyDescent="0.2">
      <c r="A32" s="27" t="s">
        <v>307</v>
      </c>
      <c r="B32" s="28">
        <f>COUNTBLANK(cluster8_1)</f>
        <v>3</v>
      </c>
    </row>
    <row r="33" spans="1:2" x14ac:dyDescent="0.2">
      <c r="A33" s="29" t="s">
        <v>308</v>
      </c>
      <c r="B33" s="30">
        <f>COUNTBLANK(cluster8_2)</f>
        <v>4</v>
      </c>
    </row>
    <row r="34" spans="1:2" x14ac:dyDescent="0.2">
      <c r="A34" s="29" t="s">
        <v>309</v>
      </c>
      <c r="B34" s="30">
        <f>COUNTBLANK(cluster8_3)</f>
        <v>3</v>
      </c>
    </row>
    <row r="35" spans="1:2" x14ac:dyDescent="0.2">
      <c r="A35" s="29" t="s">
        <v>310</v>
      </c>
      <c r="B35" s="30">
        <f>COUNTBLANK(cluster8_4)</f>
        <v>2</v>
      </c>
    </row>
    <row r="36" spans="1:2" x14ac:dyDescent="0.2">
      <c r="A36" s="29" t="s">
        <v>311</v>
      </c>
      <c r="B36" s="30">
        <f>COUNTBLANK(cluster8_5)</f>
        <v>8</v>
      </c>
    </row>
    <row r="37" spans="1:2" x14ac:dyDescent="0.2">
      <c r="A37" s="29"/>
      <c r="B37" s="30"/>
    </row>
    <row r="38" spans="1:2" x14ac:dyDescent="0.2">
      <c r="A38" s="31" t="s">
        <v>306</v>
      </c>
      <c r="B38" s="32">
        <f>SUM(B32:B36)</f>
        <v>20</v>
      </c>
    </row>
    <row r="40" spans="1:2" x14ac:dyDescent="0.2">
      <c r="A40" s="27" t="s">
        <v>312</v>
      </c>
      <c r="B40" s="28">
        <f>COUNTBLANK(cluster11_1)</f>
        <v>3</v>
      </c>
    </row>
    <row r="41" spans="1:2" x14ac:dyDescent="0.2">
      <c r="A41" s="29" t="s">
        <v>313</v>
      </c>
      <c r="B41" s="30">
        <f>COUNTBLANK(cluster11_2)</f>
        <v>2</v>
      </c>
    </row>
    <row r="42" spans="1:2" x14ac:dyDescent="0.2">
      <c r="A42" s="29" t="s">
        <v>314</v>
      </c>
      <c r="B42" s="30">
        <f>COUNTBLANK(cluster11_3)</f>
        <v>3</v>
      </c>
    </row>
    <row r="43" spans="1:2" x14ac:dyDescent="0.2">
      <c r="A43" s="29"/>
      <c r="B43" s="30"/>
    </row>
    <row r="44" spans="1:2" x14ac:dyDescent="0.2">
      <c r="A44" s="31" t="s">
        <v>306</v>
      </c>
      <c r="B44" s="32">
        <f>SUM(B40:B42)</f>
        <v>8</v>
      </c>
    </row>
  </sheetData>
  <sheetProtection algorithmName="SHA-512" hashValue="ZiSelYPJyQKPbvPnnLT8RWzxJCVmycb9dg1tlW/gVPRqshLHQsVvtrYZtCOWAwI/yrWXUPVo1xn2MWkmWLQsNQ==" saltValue="wIazt9/nKuxZer5jss2kaA==" spinCount="100000" sheet="1" objects="1" scenarios="1" selectLockedCells="1"/>
  <mergeCells count="1">
    <mergeCell ref="A1:D1"/>
  </mergeCells>
  <pageMargins left="0.7" right="0.7" top="0.75" bottom="0.75" header="0.3" footer="0.3"/>
  <pageSetup paperSize="9" orientation="portrait" r:id="rId1"/>
  <ignoredErrors>
    <ignoredError sqref="B27" formula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2:L27"/>
  <sheetViews>
    <sheetView workbookViewId="0">
      <selection activeCell="B28" sqref="B28"/>
    </sheetView>
  </sheetViews>
  <sheetFormatPr defaultRowHeight="12.75" x14ac:dyDescent="0.2"/>
  <sheetData>
    <row r="2" spans="2:12" x14ac:dyDescent="0.2">
      <c r="B2" s="264" t="s">
        <v>23</v>
      </c>
      <c r="C2" s="265"/>
      <c r="D2" s="266"/>
      <c r="F2" s="264" t="s">
        <v>24</v>
      </c>
      <c r="G2" s="265"/>
      <c r="H2" s="266"/>
      <c r="J2" s="267" t="s">
        <v>55</v>
      </c>
      <c r="K2" s="265"/>
      <c r="L2" s="266"/>
    </row>
    <row r="3" spans="2:12" x14ac:dyDescent="0.2">
      <c r="C3" t="s">
        <v>16</v>
      </c>
      <c r="G3" s="1" t="s">
        <v>26</v>
      </c>
      <c r="K3" s="1" t="s">
        <v>0</v>
      </c>
    </row>
    <row r="4" spans="2:12" x14ac:dyDescent="0.2">
      <c r="C4" t="s">
        <v>13</v>
      </c>
      <c r="G4" s="1" t="s">
        <v>27</v>
      </c>
      <c r="K4" s="1" t="s">
        <v>41</v>
      </c>
    </row>
    <row r="5" spans="2:12" x14ac:dyDescent="0.2">
      <c r="C5" t="s">
        <v>17</v>
      </c>
      <c r="G5" s="1" t="s">
        <v>28</v>
      </c>
      <c r="K5" s="1" t="s">
        <v>42</v>
      </c>
    </row>
    <row r="6" spans="2:12" x14ac:dyDescent="0.2">
      <c r="G6" s="1" t="s">
        <v>29</v>
      </c>
      <c r="K6" s="1" t="s">
        <v>43</v>
      </c>
    </row>
    <row r="7" spans="2:12" x14ac:dyDescent="0.2">
      <c r="G7" s="1" t="s">
        <v>30</v>
      </c>
      <c r="K7" s="1" t="s">
        <v>44</v>
      </c>
    </row>
    <row r="8" spans="2:12" ht="15" x14ac:dyDescent="0.25">
      <c r="B8" s="9" t="s">
        <v>15</v>
      </c>
      <c r="G8" s="1" t="s">
        <v>31</v>
      </c>
      <c r="K8" s="1" t="s">
        <v>45</v>
      </c>
    </row>
    <row r="9" spans="2:12" x14ac:dyDescent="0.2">
      <c r="G9" s="1" t="s">
        <v>32</v>
      </c>
      <c r="K9" s="1" t="s">
        <v>46</v>
      </c>
    </row>
    <row r="10" spans="2:12" x14ac:dyDescent="0.2">
      <c r="G10" s="1" t="s">
        <v>33</v>
      </c>
      <c r="K10" s="1" t="s">
        <v>47</v>
      </c>
    </row>
    <row r="11" spans="2:12" x14ac:dyDescent="0.2">
      <c r="G11" s="1" t="s">
        <v>34</v>
      </c>
      <c r="K11" s="1" t="s">
        <v>48</v>
      </c>
    </row>
    <row r="12" spans="2:12" x14ac:dyDescent="0.2">
      <c r="G12" s="1" t="s">
        <v>35</v>
      </c>
      <c r="K12" s="1" t="s">
        <v>49</v>
      </c>
    </row>
    <row r="13" spans="2:12" x14ac:dyDescent="0.2">
      <c r="G13" s="1" t="s">
        <v>36</v>
      </c>
      <c r="K13" s="1" t="s">
        <v>50</v>
      </c>
    </row>
    <row r="14" spans="2:12" x14ac:dyDescent="0.2">
      <c r="G14" s="1" t="s">
        <v>37</v>
      </c>
      <c r="K14" s="1" t="s">
        <v>51</v>
      </c>
    </row>
    <row r="15" spans="2:12" x14ac:dyDescent="0.2">
      <c r="G15" s="1" t="s">
        <v>38</v>
      </c>
      <c r="K15" s="1" t="s">
        <v>52</v>
      </c>
    </row>
    <row r="16" spans="2:12" x14ac:dyDescent="0.2">
      <c r="G16" s="1" t="s">
        <v>39</v>
      </c>
      <c r="K16" s="1" t="s">
        <v>53</v>
      </c>
    </row>
    <row r="17" spans="1:11" x14ac:dyDescent="0.2">
      <c r="G17" s="1" t="s">
        <v>40</v>
      </c>
      <c r="K17" s="1" t="s">
        <v>54</v>
      </c>
    </row>
    <row r="19" spans="1:11" x14ac:dyDescent="0.2">
      <c r="A19" s="264" t="s">
        <v>25</v>
      </c>
      <c r="B19" s="265"/>
      <c r="C19" s="266"/>
    </row>
    <row r="20" spans="1:11" x14ac:dyDescent="0.2">
      <c r="A20" s="19"/>
      <c r="B20" s="20" t="s">
        <v>62</v>
      </c>
      <c r="C20" s="19"/>
    </row>
    <row r="21" spans="1:11" x14ac:dyDescent="0.2">
      <c r="B21" t="s">
        <v>18</v>
      </c>
    </row>
    <row r="22" spans="1:11" x14ac:dyDescent="0.2">
      <c r="B22" t="s">
        <v>20</v>
      </c>
    </row>
    <row r="23" spans="1:11" x14ac:dyDescent="0.2">
      <c r="B23" t="s">
        <v>19</v>
      </c>
    </row>
    <row r="24" spans="1:11" x14ac:dyDescent="0.2">
      <c r="B24" t="s">
        <v>21</v>
      </c>
    </row>
    <row r="25" spans="1:11" x14ac:dyDescent="0.2">
      <c r="B25" t="s">
        <v>22</v>
      </c>
    </row>
    <row r="26" spans="1:11" x14ac:dyDescent="0.2">
      <c r="B26" t="s">
        <v>60</v>
      </c>
    </row>
    <row r="27" spans="1:11" x14ac:dyDescent="0.2">
      <c r="B27" t="s">
        <v>61</v>
      </c>
    </row>
  </sheetData>
  <mergeCells count="4">
    <mergeCell ref="B2:D2"/>
    <mergeCell ref="F2:H2"/>
    <mergeCell ref="A19:C19"/>
    <mergeCell ref="J2:L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32</vt:i4>
      </vt:variant>
    </vt:vector>
  </HeadingPairs>
  <TitlesOfParts>
    <vt:vector size="36" baseType="lpstr">
      <vt:lpstr>ILT verzorgende</vt:lpstr>
      <vt:lpstr> Rapport verzorgende</vt:lpstr>
      <vt:lpstr>overzicht vanuit gewone tabel</vt:lpstr>
      <vt:lpstr>gegevensvalidatie</vt:lpstr>
      <vt:lpstr>cluster1_1</vt:lpstr>
      <vt:lpstr>cluster1_2</vt:lpstr>
      <vt:lpstr>cluster1_3</vt:lpstr>
      <vt:lpstr>cluster1_4</vt:lpstr>
      <vt:lpstr>cluster1_5</vt:lpstr>
      <vt:lpstr>cluster11_1</vt:lpstr>
      <vt:lpstr>cluster11_2</vt:lpstr>
      <vt:lpstr>cluster11_3</vt:lpstr>
      <vt:lpstr>cluster4_1</vt:lpstr>
      <vt:lpstr>cluster4_2</vt:lpstr>
      <vt:lpstr>cluster4_3</vt:lpstr>
      <vt:lpstr>cluster8_1</vt:lpstr>
      <vt:lpstr>cluster8_2</vt:lpstr>
      <vt:lpstr>cluster8_3</vt:lpstr>
      <vt:lpstr>cluster8_4</vt:lpstr>
      <vt:lpstr>cluster8_5</vt:lpstr>
      <vt:lpstr>DatumDCbehaaldBGV</vt:lpstr>
      <vt:lpstr>instapdatumBGV</vt:lpstr>
      <vt:lpstr>invullingBGV</vt:lpstr>
      <vt:lpstr>keuzeperiode</vt:lpstr>
      <vt:lpstr>keuzeperiodeBGV</vt:lpstr>
      <vt:lpstr>keuzeschooljaar</vt:lpstr>
      <vt:lpstr>keuzeschooljaarBGV</vt:lpstr>
      <vt:lpstr>naamleerkrachtBGV</vt:lpstr>
      <vt:lpstr>naamleerlingBGV</vt:lpstr>
      <vt:lpstr>rapportperiodeBGV</vt:lpstr>
      <vt:lpstr>schooljaarBGV</vt:lpstr>
      <vt:lpstr>schooljaarvoluitBGV</vt:lpstr>
      <vt:lpstr>somcompetenties_cluster1</vt:lpstr>
      <vt:lpstr>somcompetenties_cluster11</vt:lpstr>
      <vt:lpstr>somcompetenties_cluster4</vt:lpstr>
      <vt:lpstr>somcompetenties_cluster8</vt:lpstr>
    </vt:vector>
  </TitlesOfParts>
  <Company>KTA1 Aalst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Cauter Patrick</dc:creator>
  <cp:lastModifiedBy>Marnix Van den Steen</cp:lastModifiedBy>
  <cp:lastPrinted>2016-01-04T12:28:52Z</cp:lastPrinted>
  <dcterms:created xsi:type="dcterms:W3CDTF">2009-06-16T12:55:07Z</dcterms:created>
  <dcterms:modified xsi:type="dcterms:W3CDTF">2016-10-13T07:10:32Z</dcterms:modified>
</cp:coreProperties>
</file>